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25" windowWidth="7935" windowHeight="11430" activeTab="0"/>
  </bookViews>
  <sheets>
    <sheet name="Лист1" sheetId="1" r:id="rId1"/>
    <sheet name="Лист2" sheetId="2" r:id="rId2"/>
    <sheet name="Лист3" sheetId="3" r:id="rId3"/>
  </sheets>
  <definedNames>
    <definedName name="_xlnm.Print_Titles" localSheetId="0">'Лист1'!$8:$9</definedName>
  </definedNames>
  <calcPr fullCalcOnLoad="1"/>
</workbook>
</file>

<file path=xl/sharedStrings.xml><?xml version="1.0" encoding="utf-8"?>
<sst xmlns="http://schemas.openxmlformats.org/spreadsheetml/2006/main" count="133" uniqueCount="101">
  <si>
    <t>Показатели программы</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</si>
  <si>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</si>
  <si>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</si>
  <si>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</si>
  <si>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</si>
  <si>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</si>
  <si>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</si>
  <si>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Ответственный исполнитель</t>
  </si>
  <si>
    <t>-</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</si>
  <si>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</si>
  <si>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</si>
  <si>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</si>
  <si>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</si>
  <si>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подпрограмм муниципальной программы</t>
  </si>
  <si>
    <r>
      <t>Индекс результативности подпрограммы, I</t>
    </r>
    <r>
      <rPr>
        <sz val="6"/>
        <color indexed="8"/>
        <rFont val="Times New Roman"/>
        <family val="1"/>
      </rPr>
      <t>р</t>
    </r>
    <r>
      <rPr>
        <sz val="10"/>
        <color indexed="8"/>
        <rFont val="Times New Roman"/>
        <family val="1"/>
      </rPr>
      <t xml:space="preserve"> I</t>
    </r>
    <r>
      <rPr>
        <sz val="6"/>
        <color indexed="8"/>
        <rFont val="Times New Roman"/>
        <family val="1"/>
      </rPr>
      <t>р</t>
    </r>
    <r>
      <rPr>
        <sz val="10"/>
        <color indexed="8"/>
        <rFont val="Times New Roman"/>
        <family val="1"/>
      </rPr>
      <t>=SUM(М</t>
    </r>
    <r>
      <rPr>
        <sz val="6"/>
        <color indexed="8"/>
        <rFont val="Times New Roman"/>
        <family val="1"/>
      </rPr>
      <t>п</t>
    </r>
    <r>
      <rPr>
        <sz val="10"/>
        <color indexed="8"/>
        <rFont val="Times New Roman"/>
        <family val="1"/>
      </rPr>
      <t xml:space="preserve">×S) </t>
    </r>
  </si>
  <si>
    <r>
      <t>Индекс эффективности подпрограммы, I</t>
    </r>
    <r>
      <rPr>
        <sz val="6"/>
        <color indexed="8"/>
        <rFont val="Times New Roman"/>
        <family val="1"/>
      </rPr>
      <t>э</t>
    </r>
    <r>
      <rPr>
        <sz val="10"/>
        <color indexed="8"/>
        <rFont val="Times New Roman"/>
        <family val="1"/>
      </rPr>
      <t xml:space="preserve"> I</t>
    </r>
    <r>
      <rPr>
        <sz val="6"/>
        <color indexed="8"/>
        <rFont val="Times New Roman"/>
        <family val="1"/>
      </rPr>
      <t>э</t>
    </r>
    <r>
      <rPr>
        <sz val="10"/>
        <color indexed="8"/>
        <rFont val="Times New Roman"/>
        <family val="1"/>
      </rPr>
      <t>=(V</t>
    </r>
    <r>
      <rPr>
        <sz val="6"/>
        <color indexed="8"/>
        <rFont val="Times New Roman"/>
        <family val="1"/>
      </rPr>
      <t>ф</t>
    </r>
    <r>
      <rPr>
        <sz val="10"/>
        <color indexed="8"/>
        <rFont val="Times New Roman"/>
        <family val="1"/>
      </rPr>
      <t>×I</t>
    </r>
    <r>
      <rPr>
        <sz val="6"/>
        <color indexed="8"/>
        <rFont val="Times New Roman"/>
        <family val="1"/>
      </rPr>
      <t>р</t>
    </r>
    <r>
      <rPr>
        <sz val="10"/>
        <color indexed="8"/>
        <rFont val="Times New Roman"/>
        <family val="1"/>
      </rPr>
      <t>)/V</t>
    </r>
    <r>
      <rPr>
        <sz val="6"/>
        <color indexed="8"/>
        <rFont val="Times New Roman"/>
        <family val="1"/>
      </rPr>
      <t>п</t>
    </r>
    <r>
      <rPr>
        <sz val="10"/>
        <color indexed="8"/>
        <rFont val="Times New Roman"/>
        <family val="1"/>
      </rPr>
      <t xml:space="preserve"> </t>
    </r>
  </si>
  <si>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</si>
  <si>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</si>
  <si>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</si>
  <si>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</si>
  <si>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</si>
  <si>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</si>
  <si>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Годовой план по подпрограмме, руб.</t>
  </si>
  <si>
    <t>Факт отчетного периода по подпрограмме, руб.</t>
  </si>
  <si>
    <t>«Развитие культуры Красноборского городского поселения Тосненского района Ленинградской области»</t>
  </si>
  <si>
    <t>«Безопасность на территории Красноборского городского поселения  Тосненского района Ленинградской области»</t>
  </si>
  <si>
    <t>«Благоустройство территории Красноборского городского поселения Тосненского района Ленинградской области»</t>
  </si>
  <si>
    <t>Реквизиты НПА, утверждающего программу (вносящего изменения в программу): постановления администрации Красноборского городского поселения Тосненского района Ленинградской области</t>
  </si>
  <si>
    <t>директор МКУК «Краснеоборский центр досуга и народного творчества"  Байкова Е.В.</t>
  </si>
  <si>
    <t>1.«Поддержание и развитие существующей сети автомобильных дорог общего пользования местного значения на территории Красноборского городского поселения Тосненского района Ленинградской области»</t>
  </si>
  <si>
    <t xml:space="preserve">2.«Обеспечение условий для организации дорожного движения на территории Красноборского  городского поселения Тосненского района Ленинградской области» </t>
  </si>
  <si>
    <t>1. «Обеспечение  гражданской обороны, защиты населения и территорий от чрезвычайных ситуаций природного и техногенного характера"   2. "Обеспечение пожарной безопасности и безопасности людей на водных объектах»</t>
  </si>
  <si>
    <t>«Развитие автомобильных дорог Красноборского городского поселения Тосненского района Ленинградской области »</t>
  </si>
  <si>
    <t>Всего выполнено:</t>
  </si>
  <si>
    <t>нет</t>
  </si>
  <si>
    <t>увеличение доли количества посещений культурно-досуговых мероприятий (%)</t>
  </si>
  <si>
    <t>снижение общего уровня риска возниконовения чрезвычайных ситуаций природногои техногенного характера,(%)</t>
  </si>
  <si>
    <t>поддержание внутрипоселковых дорог на уровне, соответствущем категории дороги, путем содержания, (%)</t>
  </si>
  <si>
    <t>Приложение 1</t>
  </si>
  <si>
    <t>к распоряжению администрации Красноборского</t>
  </si>
  <si>
    <t xml:space="preserve">городского поселения Тосненского района </t>
  </si>
  <si>
    <t xml:space="preserve"> </t>
  </si>
  <si>
    <t>В рамках данной подпрограммы проведены  мероприятия по содержанию дорог в зимнее время.</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</si>
  <si>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</si>
  <si>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</si>
  <si>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</si>
  <si>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</si>
  <si>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r>
      <t>Годовой план в целом по программе,V</t>
    </r>
    <r>
      <rPr>
        <sz val="6"/>
        <rFont val="Times New Roman"/>
        <family val="1"/>
      </rPr>
      <t>п</t>
    </r>
    <r>
      <rPr>
        <sz val="10"/>
        <rFont val="Times New Roman"/>
        <family val="1"/>
      </rPr>
      <t>, руб.</t>
    </r>
  </si>
  <si>
    <r>
      <t>Факт отчетного периода в целом по программе,V</t>
    </r>
    <r>
      <rPr>
        <sz val="6"/>
        <rFont val="Times New Roman"/>
        <family val="1"/>
      </rPr>
      <t>ф</t>
    </r>
    <r>
      <rPr>
        <sz val="10"/>
        <rFont val="Times New Roman"/>
        <family val="1"/>
      </rPr>
      <t>, руб.</t>
    </r>
  </si>
  <si>
    <t>ведущий специалист администрации Савченко Е.А.</t>
  </si>
  <si>
    <t>ведущий специалист администрации Матвеев Д.Ю.</t>
  </si>
  <si>
    <t>"Развитие части территории Красноборского городского поселения Тосненского района Ленинградской области»</t>
  </si>
  <si>
    <t>«Развитие части территории Красноборского городского поселения Тосненского района Ленинградской области в иных формах местного самоуправления»</t>
  </si>
  <si>
    <t>"Развитие и поддержка малого и среднего предпринимательств Красноборского городского поселения Тосненского района Ленинградской области»</t>
  </si>
  <si>
    <t xml:space="preserve">"Предотвращение распространения борщевика Сосновского на территории Красноборского городского поселения Тосненского района Ленинградской области»  </t>
  </si>
  <si>
    <t>"Формирование комфортной городской среды на территории Красноборского городского поселения Тосненского района Ленинградской области»</t>
  </si>
  <si>
    <t>"Охрана окружающей среды Красноборского городского поселения Тосненского района Ленинградской области»</t>
  </si>
  <si>
    <t>реализованные мероприятия по благоустройству территории, ремонту автомобильных дорог общего пользования (ед.)</t>
  </si>
  <si>
    <t>приведение в качественное состояние элементов благоустройства – 13-18%;</t>
  </si>
  <si>
    <t>снижение количества обращений граждан по вопросам благоустройства – на 20-25%;(ед.)</t>
  </si>
  <si>
    <t>экономия по расходу электроэнергии уличного освещения – на 20-25%.(%)</t>
  </si>
  <si>
    <t xml:space="preserve">1. «Обеспечение жителей Красноборского городского поселения Тосненского района Ленинградской области  услугами в сфере культуры и досуга»
Основное мероприятие ««Развитие культуры на территории поселения».
2. «Обеспечение условий реализации программы "Развитие культуры Красноборского городского поселения Тосненского района Ленинградской области»;
Основное мероприятие «Развитие и модернизация объектов культуры поселения»
 </t>
  </si>
  <si>
    <t>Доля благоустроенных дворовых территорий (%)</t>
  </si>
  <si>
    <t>реализованные мероприятия по благоустройству территории сельских населенных пунктов Красноборского городского поселения (ед.)</t>
  </si>
  <si>
    <t>Значительное снижение доли ликвидированных объектов накопленного экологического ущерба на территории Красноборского городского поселения Тосненского района Ленинградской области (%)</t>
  </si>
  <si>
    <t xml:space="preserve">население, охваченное организованным
сбором и вывозом отходов (%)
</t>
  </si>
  <si>
    <t>рост числа субъектов малого и среднего предпринимательства, получивших поддержку в форме услуг имущественного, информационного, консультационного и обучающего характера(ед.)</t>
  </si>
  <si>
    <t>насыщение потребительского рынка качественными и доступными  для массового покупателя товарами и услугами (%)</t>
  </si>
  <si>
    <t xml:space="preserve">В рамках данной программы реализуется информационная и консультационные услуги поддержка малого бизнеса (выделение субсидий), но обращений не поступало. </t>
  </si>
  <si>
    <t>снижение колическтва преступлений и правонарушений в общественных местах, (%)</t>
  </si>
  <si>
    <t>сповышение антитеррористической защищенности объектов, жизнеобеспечения населения и мест с массовым пребыванием людей, (%)</t>
  </si>
  <si>
    <t>Освобождение от борщевика Сосновского  на территории Красноборского городского поселения (га)</t>
  </si>
  <si>
    <t>ликвидация пожаров в короткие сроки без наступления тяжких последствий, в тч содержание естественных и искусственных водоисточников с подъездными площадками  (%)</t>
  </si>
  <si>
    <t>обучение населения правилам пожарной безопасности,%</t>
  </si>
  <si>
    <t>обучение населения противодействию терроризму,%</t>
  </si>
  <si>
    <t xml:space="preserve">В рамках дананой программы в 2020 году были проведены следующие мероприятия:
1. Содержание и обслуживание наружных сетей уличного освещения на територии Красноборского городского поселения,
2. Экономия по энергосервисному контракту
3.Уличное освещение электроэнергия,
4. Благоустройство и озеленение (субсидии МБУ "БиО")
5. Содержание гражданских захоронений, 
6. Чистка канав. 7  Монтаж хоккейной площадки у многоквартирного дома №10/1, ул. Комсомольская в г.п. Красный Бор Тосненского района Ленинградской области 8  Ремонт пешеходной дорожки  на ул. Комсомольская  (участок от  д. № 6 до д. № 2)  в г.п. Красный Бор Тосненского района Ленинградской области 9  Мероприятия по организации сбора и вывоза бытовых отходов 
10 Замена энергосберегающих ламп, установленных в 2017г. в г.п.Красный Бор
11 Подготовка дизайн-проекта по благоустройству общественной территории
12  Строительный контроль (мемориал воинские захоронения) 
</t>
  </si>
  <si>
    <t xml:space="preserve">22.12.2020 № 495,  </t>
  </si>
  <si>
    <t>увеличение детей, участвующих  в конкурсах,  фестивалях различной направленности(районные, областные, региональные, международные, всероссийские)</t>
  </si>
  <si>
    <t>увеличение доли   детей, привлекаемых к участию в творческих мероприятиях, в общем числе детей (процентов)</t>
  </si>
  <si>
    <t>Новогоднее поздравление
Фольклорный праздник календарного
обрядового цикла «Рождественские
колядки» видеоролик
«Новогодний калейдоскоп» фотоколлаж
ЦД
«Стихи к 77 годовщине полного снятия
блокады Ленинграда читают дети»
видеоролик
«День воинской славы» Митинг,
посвященный 77 годовщине полного
снятия блокады Ленинграда
«27 января-День полного снятия блокады
Ленинграда» видеоролик
Акция «125 блокадных грамм» раздача
хлеба учащимся Красноборской СОШ и
жителям Красного Бора, как напоминание
о героическом подвиге жителей
блокадного Ленинграда
(совместная работа со школой)
Совместная работа с Советом ветеранов
«Воспоминания о блокадном детстве
Бабановой Г.В.» видеоролик Поздравления с «Днем семьи, любви и
верности» от семейного клуба «Домовенок»
юбиляров совместной жизни
«Семья года» (создание видеоролика)
Фольклорный праздник «Яблочный спас»
День солидарности в борьбе с терроризмом
(сетевое сотрудничество со школой)
Культурно-массовое мероприятие «День
поселка»
Спортивный праздник «Велосипедная
планета спорта»
Экскурсия в Торжок (Семейный клуб)
Фестиваль семейных династий (сетевое
сотрудничество с детским садом)
Областное мероприятие «Презентация книги
«Книга населенных пунктов и рубежей
воинской доблести Ленинградской области»
Подготовка видеоролика «С Днем
дошкольного работника» (в рамках сетевого
взаимодействия с детским садом)
Участие смотрах, конкурсах, фестивалях,
акциях
Всероссийский конкурс «Семья года» в
номинации «Молодая семья»
(победители)
II Международный конкурс вокального
искусства «New Star»
Лауреат II степени
Футбольный турнир на кубок МО Тельмана
Победители
Открытый фестиваль творчества людей
старшего возраста «Золото в годах» н.к.в.а.
«Красноборочка»       Видеоролик «С днем воспитателя» (в рамках
сетевого взаимодействия)
Фестиваль людей старшего поколения «Осень жизни
как и осень года…»
Спортивный праздник «Веселые старты» (1А кл.)
Концерт "Наш край - Россия" в ЦРБ им. М.Светлова
Спортивный праздник «Веселые старты» (1Б кл.)
Конкурсно-развлекательная программа «День Отца»
Встреча с красноборскими поэтами М.Климова и
Т.Полято «Чудные мгновенья»
Юбилей н.к.в.а. «Красноборочка»
Праздничная программа «Юбилей Совета ветеранов
Красного Бора»
Участие смотрах, конкурсах, фестивалях, акциях
X районный фестиваль «Осенний разгуляй»
выставка ДПТ «Осенняя фантазия»
1 место
VIII районный вокальный конкурс-фестиваль
«Дорога без конца», посвященный памяти Михаила
Борисовича Иконникова,
Дипломант I степени в номинации «Русские
народные песни», ансамбли, 45 лет и старше
Дипломант I степени в номинации «Современные и
эстрадные песни патриотической направленности»,
ансамбли, 45 лет и старше
Районная выставка ДПТ «Себе на радость…»
Семейный клуб «Домовенок»
I место
II Всероссийский конкурс «Гордость страны»
Семейный клуб «Домовенок»
Диплом I степени в номинации «Я и мой папа»
Диплом I степени в номинации «Осенняя фантазия»
Всероссийский конкурс «Талантливые дети России»
Победитель в номинации «Конкурс поделок из
природного материала»        «Флешмоб «Собери триколор»
Конкурс работ «Герои среди нас»
(поселковый этап)
Мастер класс по новогоднему декору
Семинар с подростками «Здоровое дыхание»
Конкурс детского рисунка «Подарок маме»
Флэшмоб «Поздравление маме»
Семейный мастер класс «Новогодний декор»
Поздравление «День Матери»
Участие смотрах, конкурсах, фестивалях,
акциях
Концерт «День народного единства»
III Всероссийский конкурс «Будущее страны»
Диплом I степени (театральная студия)
Диплом I степени (Ло «Молодежный клуб»)
Он лайн конкурс «Герои среди нас»
Районный слет молодежных активов
«Молодежная волна 2021»
Форум клубов молодых семей Ленинградской
области
Районный конкурс «Театральная осень»
Семинар по работе с молодежью    Тематическая беседа к Международному Дню
инвалида
Брейн-ринг «Скоро Новый год»
Мастер класс по новогоднему декору
Семинар с подростками «Здоровое дыхание»
Конкурс детского рисунка «Подарок маме»
Флэшмоб «Поздравление маме»
Семейный мастер класс «Новогодний декор»
Поздравление «День Матери»
Участие смотрах, конкурсах, фестивалях,
акциях
Концерт «День народного единства»
III Всероссийский конкурс «Будущее страны»
Диплом I степени (театральная студия)
Диплом I степени (Ло «Молодежный клуб»)
Он лайн конкурс «Герои среди нас»
Районный слет молодежных активов
«Молодежная волна 2021»
Форум клубов молодых семей Ленинградской
области
Районный конкурс «Театральная осень»
Семинар по работе с молодежью</t>
  </si>
  <si>
    <t xml:space="preserve">29.10.2020 №410,  </t>
  </si>
  <si>
    <t>ведущий специалист администрации Андреева А.Р.</t>
  </si>
  <si>
    <t xml:space="preserve">В рамках данной подпрограммы проведены следующие мероприятия: 
1. обслуживание видео камер
2. Чистка и обустройство пожарных водоемов, 
3. Проверка  гидрантов,
4.Проведение акарицидная обработка. Проведено обучение специалистов.
</t>
  </si>
  <si>
    <t>22.12.2020 №492, 18.02.2021 №54</t>
  </si>
  <si>
    <t xml:space="preserve">снижение количества дорожно-транспортных происшествий на автодорогах </t>
  </si>
  <si>
    <t xml:space="preserve">прирост протяженности автомобильных дорог, соответствующих нормативным требованиям к транспортно-эксплуатационным показателям, введённых в эксплуатацию после капитального ремонта и ремонта </t>
  </si>
  <si>
    <t>снижение количества обращений в органы исполнительной власти на местном уровне и Ленинградской области (%)</t>
  </si>
  <si>
    <t xml:space="preserve">В рамках данной подпрограммы проведены следующие мероприятия:   Ремонт автомобильной дороги общего пользования местного значения ул. Полярная (участок от пр-та Ленина до поля) в г.п. Красный Бор
Ремонт автомобильной дороги общего пользования местного значения ул. 4-я дорога (участок от пр. Карла Маркса до поля) в г.п. Красный Бор
Ремонт автомобильной дороги общего пользования местного значения ул. 3-я дорога (участок от Большого пр-та до поля) в г.п. Красный Бор
Ремонт автомобильной дороги общего пользования местного значения ул. Колпинская в г.п. Красный Бор
Ремонт автомобильной дороги общего пользования местного значения Красный пр-кт в г.п. Красный Бор
Ремонт автомобильной дороги общего пользования местного значения ул. Культуры (участок от Советсткого пр-та до ул. Дубровского) в г.п. Красный Бор
</t>
  </si>
  <si>
    <t>22.12.2020 №491, 03.03.2021 №76</t>
  </si>
  <si>
    <t xml:space="preserve">22.12.2020   №494  </t>
  </si>
  <si>
    <t>в рамках данной подпрограммы выполнены работы по ремонту щебеночного покрытия (ЩПС) автомобильной дороги общего пользования местного значения ул.8-я дорога (участок от Красноборского пр. до поля) в г.п. Красный Бор Тосненского района Ленинградской области</t>
  </si>
  <si>
    <t xml:space="preserve">22.12.2020 № 493   </t>
  </si>
  <si>
    <t>в рамках данной программы в 2021 году Ремонт дороги в границах д. Мишкино (участок от д. 1 до д. 22) Красноборского городского поселения Тосненского района Ленинградской области</t>
  </si>
  <si>
    <t>10.11.2020 №425</t>
  </si>
  <si>
    <t>22.12.2020 №496</t>
  </si>
  <si>
    <t>В рамках данной программы в 2021 были выполнены работы по ликвидации распространения борщевика Сосновского, обработка территорий.</t>
  </si>
  <si>
    <t>22.12.2020 №497</t>
  </si>
  <si>
    <t>В рамках данной программы в 2021 году работы не выполнялись с учетом финансирования в 2022 году.заключен 2летний контракт с оплатой в 2022 году.</t>
  </si>
  <si>
    <t xml:space="preserve">22.12.2020 №498   18.02.2021 №53   </t>
  </si>
  <si>
    <t>В рамках данной программы были проведены мероприятия по организации контейнерных мусорных площадок</t>
  </si>
  <si>
    <t>Ленинградской области от  28.02.2021 №20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</si>
</sst>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10"/>
      <color indexed="8"/>
      <name val="Times New Roman"/>
      <family val="1"/>
    </font>
    <font>
      <sz val="6"/>
      <color indexed="8"/>
      <name val="Times New Roman"/>
      <family val="1"/>
    </font>
    <font>
      <sz val="11"/>
      <name val="Times New Roman"/>
      <family val="1"/>
    </font>
    <font>
      <sz val="10"/>
      <name val="Times New Roman"/>
      <family val="1"/>
    </font>
    <font>
      <sz val="8"/>
      <name val="Times New Roman"/>
      <family val="1"/>
    </font>
    <font>
      <b/>
      <sz val="10"/>
      <name val="Times New Roman"/>
      <family val="1"/>
    </font>
    <font>
      <sz val="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sz val="8"/>
      <color indexed="8"/>
      <name val="Cambria"/>
      <family val="1"/>
    </font>
    <font>
      <b/>
      <sz val="10"/>
      <color indexed="8"/>
      <name val="Times New Roman"/>
      <family val="1"/>
    </font>
    <font>
      <sz val="8"/>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rgb="FF000000"/>
      <name val="Times New Roman"/>
      <family val="1"/>
    </font>
    <font>
      <sz val="8"/>
      <color theme="1"/>
      <name val="Times New Roman"/>
      <family val="1"/>
    </font>
    <font>
      <sz val="8"/>
      <color theme="1"/>
      <name val="Cambria"/>
      <family val="1"/>
    </font>
    <font>
      <b/>
      <sz val="10"/>
      <color theme="1"/>
      <name val="Times New Roman"/>
      <family val="1"/>
    </font>
    <font>
      <b/>
      <sz val="10"/>
      <color rgb="FF000000"/>
      <name val="Times New Roman"/>
      <family val="1"/>
    </font>
    <font>
      <b/>
      <sz val="11"/>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96">
    <xf numFmtId="0" fontId="0" fillId="0" borderId="0" xfId="0" applyFont="1" applyAlignment="1">
      <alignment/>
    </xf>
    <xf numFmtId="0" fontId="51" fillId="0" borderId="0" xfId="0" applyFont="1" applyAlignment="1">
      <alignment/>
    </xf>
    <xf numFmtId="0" fontId="51" fillId="0" borderId="0" xfId="0" applyFont="1" applyAlignment="1">
      <alignment/>
    </xf>
    <xf numFmtId="0" fontId="4" fillId="0" borderId="0" xfId="0" applyFont="1" applyAlignment="1">
      <alignment/>
    </xf>
    <xf numFmtId="0" fontId="51" fillId="0" borderId="0" xfId="0" applyFont="1" applyAlignment="1">
      <alignment vertical="center"/>
    </xf>
    <xf numFmtId="0" fontId="4" fillId="0" borderId="0" xfId="0" applyFont="1" applyAlignment="1">
      <alignment vertical="center"/>
    </xf>
    <xf numFmtId="0" fontId="52" fillId="0" borderId="0" xfId="0" applyFont="1" applyAlignment="1">
      <alignment/>
    </xf>
    <xf numFmtId="0" fontId="41" fillId="0" borderId="0" xfId="0" applyFont="1" applyAlignment="1">
      <alignment vertical="center"/>
    </xf>
    <xf numFmtId="0" fontId="5" fillId="0" borderId="0" xfId="0" applyFont="1" applyAlignment="1">
      <alignment vertical="center"/>
    </xf>
    <xf numFmtId="0" fontId="41" fillId="0" borderId="0" xfId="0" applyFont="1" applyBorder="1" applyAlignment="1">
      <alignment horizontal="justify" vertical="center"/>
    </xf>
    <xf numFmtId="0" fontId="51" fillId="0" borderId="0" xfId="0" applyFont="1" applyBorder="1" applyAlignment="1">
      <alignment horizontal="justify" vertical="center"/>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52" fillId="0" borderId="0" xfId="0" applyFont="1" applyBorder="1" applyAlignment="1">
      <alignment horizontal="justify" vertical="center"/>
    </xf>
    <xf numFmtId="0" fontId="52" fillId="0" borderId="10" xfId="0" applyFont="1" applyBorder="1" applyAlignment="1">
      <alignment horizontal="justify" vertical="distributed" wrapText="1"/>
    </xf>
    <xf numFmtId="0" fontId="5" fillId="0" borderId="10" xfId="0" applyFont="1" applyBorder="1" applyAlignment="1">
      <alignment horizontal="justify" vertical="distributed" wrapText="1"/>
    </xf>
    <xf numFmtId="0" fontId="6" fillId="0" borderId="10" xfId="0" applyFont="1" applyBorder="1" applyAlignment="1">
      <alignment horizontal="justify" vertical="distributed" wrapText="1"/>
    </xf>
    <xf numFmtId="4" fontId="5" fillId="0" borderId="10" xfId="0" applyNumberFormat="1" applyFont="1" applyBorder="1" applyAlignment="1">
      <alignment horizontal="justify" vertical="distributed" wrapText="1"/>
    </xf>
    <xf numFmtId="2" fontId="52" fillId="0" borderId="10" xfId="0" applyNumberFormat="1" applyFont="1" applyBorder="1" applyAlignment="1">
      <alignment horizontal="justify" vertical="distributed" wrapText="1"/>
    </xf>
    <xf numFmtId="0" fontId="52" fillId="0" borderId="10" xfId="0" applyFont="1" applyBorder="1" applyAlignment="1">
      <alignment horizontal="justify" vertical="distributed"/>
    </xf>
    <xf numFmtId="4" fontId="52" fillId="0" borderId="10" xfId="0" applyNumberFormat="1" applyFont="1" applyBorder="1" applyAlignment="1">
      <alignment horizontal="justify" vertical="distributed"/>
    </xf>
    <xf numFmtId="4" fontId="5" fillId="0" borderId="0" xfId="0" applyNumberFormat="1" applyFont="1" applyBorder="1" applyAlignment="1">
      <alignment horizontal="justify" vertical="center"/>
    </xf>
    <xf numFmtId="4" fontId="5" fillId="0" borderId="0" xfId="0" applyNumberFormat="1" applyFont="1" applyAlignment="1">
      <alignment vertical="center"/>
    </xf>
    <xf numFmtId="2" fontId="51" fillId="0" borderId="0" xfId="0" applyNumberFormat="1" applyFont="1" applyBorder="1" applyAlignment="1">
      <alignment horizontal="justify" vertical="center"/>
    </xf>
    <xf numFmtId="2" fontId="51" fillId="0" borderId="0" xfId="0" applyNumberFormat="1" applyFont="1" applyAlignment="1">
      <alignment/>
    </xf>
    <xf numFmtId="4" fontId="52" fillId="0" borderId="0" xfId="0" applyNumberFormat="1" applyFont="1" applyBorder="1" applyAlignment="1">
      <alignment horizontal="justify" vertical="center"/>
    </xf>
    <xf numFmtId="4" fontId="52" fillId="0" borderId="0" xfId="0" applyNumberFormat="1" applyFont="1" applyAlignment="1">
      <alignment vertical="center"/>
    </xf>
    <xf numFmtId="4" fontId="51" fillId="0" borderId="0" xfId="0" applyNumberFormat="1" applyFont="1" applyBorder="1" applyAlignment="1">
      <alignment horizontal="justify" vertical="center"/>
    </xf>
    <xf numFmtId="4" fontId="51" fillId="0" borderId="0" xfId="0" applyNumberFormat="1" applyFont="1" applyAlignment="1">
      <alignment vertical="center"/>
    </xf>
    <xf numFmtId="0" fontId="0" fillId="33" borderId="0" xfId="0" applyFill="1" applyAlignment="1">
      <alignment/>
    </xf>
    <xf numFmtId="0" fontId="51" fillId="33" borderId="10" xfId="0" applyFont="1" applyFill="1" applyBorder="1" applyAlignment="1">
      <alignment horizontal="justify" vertical="distributed"/>
    </xf>
    <xf numFmtId="0" fontId="6" fillId="33" borderId="10" xfId="0" applyFont="1" applyFill="1" applyBorder="1" applyAlignment="1">
      <alignment horizontal="justify" vertical="distributed" wrapText="1"/>
    </xf>
    <xf numFmtId="4" fontId="4" fillId="33" borderId="10" xfId="0" applyNumberFormat="1" applyFont="1" applyFill="1" applyBorder="1" applyAlignment="1">
      <alignment horizontal="justify" vertical="distributed"/>
    </xf>
    <xf numFmtId="0" fontId="4" fillId="33" borderId="10" xfId="0" applyFont="1" applyFill="1" applyBorder="1" applyAlignment="1">
      <alignment horizontal="justify" vertical="distributed"/>
    </xf>
    <xf numFmtId="0" fontId="5" fillId="33" borderId="10" xfId="0" applyFont="1" applyFill="1" applyBorder="1" applyAlignment="1">
      <alignment horizontal="justify" vertical="distributed"/>
    </xf>
    <xf numFmtId="2" fontId="51" fillId="33" borderId="10" xfId="0" applyNumberFormat="1" applyFont="1" applyFill="1" applyBorder="1" applyAlignment="1">
      <alignment horizontal="justify" vertical="distributed"/>
    </xf>
    <xf numFmtId="2" fontId="52" fillId="33" borderId="10" xfId="0" applyNumberFormat="1" applyFont="1" applyFill="1" applyBorder="1" applyAlignment="1">
      <alignment horizontal="justify" vertical="distributed" wrapText="1"/>
    </xf>
    <xf numFmtId="4" fontId="52" fillId="33" borderId="10" xfId="0" applyNumberFormat="1" applyFont="1" applyFill="1" applyBorder="1" applyAlignment="1">
      <alignment horizontal="justify" vertical="distributed"/>
    </xf>
    <xf numFmtId="4" fontId="51" fillId="33" borderId="10" xfId="0" applyNumberFormat="1" applyFont="1" applyFill="1" applyBorder="1" applyAlignment="1">
      <alignment horizontal="justify" vertical="distributed"/>
    </xf>
    <xf numFmtId="0" fontId="51" fillId="33" borderId="10" xfId="0" applyFont="1" applyFill="1" applyBorder="1" applyAlignment="1">
      <alignment horizontal="justify" vertical="distributed" wrapText="1"/>
    </xf>
    <xf numFmtId="4" fontId="5" fillId="33" borderId="10" xfId="0" applyNumberFormat="1" applyFont="1" applyFill="1" applyBorder="1" applyAlignment="1">
      <alignment horizontal="justify" vertical="distributed" wrapText="1"/>
    </xf>
    <xf numFmtId="2" fontId="5" fillId="33" borderId="10" xfId="0" applyNumberFormat="1" applyFont="1" applyFill="1" applyBorder="1" applyAlignment="1">
      <alignment horizontal="justify" vertical="distributed" wrapText="1"/>
    </xf>
    <xf numFmtId="0" fontId="51" fillId="33" borderId="0" xfId="0" applyFont="1" applyFill="1" applyAlignment="1">
      <alignment/>
    </xf>
    <xf numFmtId="0" fontId="51" fillId="33" borderId="0" xfId="0" applyFont="1" applyFill="1" applyAlignment="1">
      <alignment/>
    </xf>
    <xf numFmtId="0" fontId="53" fillId="33" borderId="10" xfId="0" applyFont="1" applyFill="1" applyBorder="1" applyAlignment="1">
      <alignment horizontal="justify" vertical="distributed" wrapText="1"/>
    </xf>
    <xf numFmtId="49" fontId="51" fillId="33" borderId="10" xfId="0" applyNumberFormat="1" applyFont="1" applyFill="1" applyBorder="1" applyAlignment="1">
      <alignment horizontal="justify" vertical="distributed"/>
    </xf>
    <xf numFmtId="0" fontId="5" fillId="33" borderId="10" xfId="0" applyFont="1" applyFill="1" applyBorder="1" applyAlignment="1">
      <alignment horizontal="justify" vertical="distributed" wrapText="1"/>
    </xf>
    <xf numFmtId="0" fontId="54" fillId="33" borderId="10" xfId="0" applyFont="1" applyFill="1" applyBorder="1" applyAlignment="1">
      <alignment horizontal="justify" vertical="distributed" wrapText="1"/>
    </xf>
    <xf numFmtId="3" fontId="5" fillId="33" borderId="10" xfId="0" applyNumberFormat="1" applyFont="1" applyFill="1" applyBorder="1" applyAlignment="1">
      <alignment horizontal="justify" vertical="distributed" wrapText="1"/>
    </xf>
    <xf numFmtId="1" fontId="6" fillId="33" borderId="10" xfId="0" applyNumberFormat="1" applyFont="1" applyFill="1" applyBorder="1" applyAlignment="1">
      <alignment horizontal="justify" vertical="distributed" wrapText="1"/>
    </xf>
    <xf numFmtId="1" fontId="5" fillId="33" borderId="10" xfId="0" applyNumberFormat="1" applyFont="1" applyFill="1" applyBorder="1" applyAlignment="1">
      <alignment horizontal="justify" vertical="distributed" wrapText="1"/>
    </xf>
    <xf numFmtId="4" fontId="53" fillId="33" borderId="10" xfId="0" applyNumberFormat="1" applyFont="1" applyFill="1" applyBorder="1" applyAlignment="1">
      <alignment horizontal="justify" vertical="distributed" wrapText="1"/>
    </xf>
    <xf numFmtId="4" fontId="52" fillId="33" borderId="10" xfId="0" applyNumberFormat="1" applyFont="1" applyFill="1" applyBorder="1" applyAlignment="1">
      <alignment horizontal="justify" vertical="distributed" wrapText="1"/>
    </xf>
    <xf numFmtId="0" fontId="6" fillId="0" borderId="0" xfId="0" applyFont="1" applyBorder="1" applyAlignment="1">
      <alignment horizontal="justify" vertical="center"/>
    </xf>
    <xf numFmtId="0" fontId="6" fillId="33" borderId="10" xfId="0" applyFont="1" applyFill="1" applyBorder="1" applyAlignment="1">
      <alignment horizontal="justify" vertical="distributed"/>
    </xf>
    <xf numFmtId="0" fontId="6" fillId="0" borderId="0" xfId="0" applyFont="1" applyAlignment="1">
      <alignment vertical="center"/>
    </xf>
    <xf numFmtId="0" fontId="54" fillId="33" borderId="0" xfId="0" applyFont="1" applyFill="1" applyAlignment="1">
      <alignment horizontal="justify" vertical="distributed"/>
    </xf>
    <xf numFmtId="0" fontId="54" fillId="0" borderId="0" xfId="0" applyFont="1" applyBorder="1" applyAlignment="1">
      <alignment horizontal="justify" vertical="center"/>
    </xf>
    <xf numFmtId="0" fontId="54" fillId="0" borderId="0" xfId="0" applyFont="1" applyAlignment="1">
      <alignment/>
    </xf>
    <xf numFmtId="0" fontId="4" fillId="33" borderId="0" xfId="0" applyFont="1" applyFill="1" applyAlignment="1">
      <alignment/>
    </xf>
    <xf numFmtId="0" fontId="4" fillId="33" borderId="0" xfId="0" applyFont="1" applyFill="1" applyAlignment="1">
      <alignment/>
    </xf>
    <xf numFmtId="4" fontId="5" fillId="33" borderId="10" xfId="0" applyNumberFormat="1" applyFont="1" applyFill="1" applyBorder="1" applyAlignment="1">
      <alignment horizontal="justify" vertical="distributed" wrapText="1"/>
    </xf>
    <xf numFmtId="0" fontId="6" fillId="33" borderId="10" xfId="0" applyFont="1" applyFill="1" applyBorder="1" applyAlignment="1">
      <alignment horizontal="justify" vertical="distributed" wrapText="1"/>
    </xf>
    <xf numFmtId="0" fontId="6" fillId="33" borderId="10" xfId="0" applyFont="1" applyFill="1" applyBorder="1" applyAlignment="1">
      <alignment horizontal="justify" vertical="distributed" wrapText="1"/>
    </xf>
    <xf numFmtId="0" fontId="55" fillId="0" borderId="0" xfId="0" applyFont="1" applyAlignment="1">
      <alignment wrapText="1"/>
    </xf>
    <xf numFmtId="0" fontId="56" fillId="0" borderId="11" xfId="0" applyFont="1" applyBorder="1" applyAlignment="1">
      <alignment horizontal="justify" vertical="distributed"/>
    </xf>
    <xf numFmtId="0" fontId="56" fillId="0" borderId="12" xfId="0" applyFont="1" applyBorder="1" applyAlignment="1">
      <alignment horizontal="justify" vertical="distributed"/>
    </xf>
    <xf numFmtId="0" fontId="56" fillId="0" borderId="13" xfId="0" applyFont="1" applyBorder="1" applyAlignment="1">
      <alignment horizontal="justify" vertical="distributed"/>
    </xf>
    <xf numFmtId="4" fontId="5" fillId="33" borderId="10" xfId="0" applyNumberFormat="1" applyFont="1" applyFill="1" applyBorder="1" applyAlignment="1">
      <alignment horizontal="justify" vertical="distributed" wrapText="1"/>
    </xf>
    <xf numFmtId="0" fontId="54" fillId="33" borderId="14" xfId="0" applyFont="1" applyFill="1" applyBorder="1" applyAlignment="1">
      <alignment horizontal="justify" vertical="distributed"/>
    </xf>
    <xf numFmtId="0" fontId="54" fillId="33" borderId="15" xfId="0" applyFont="1" applyFill="1" applyBorder="1" applyAlignment="1">
      <alignment horizontal="justify" vertical="distributed"/>
    </xf>
    <xf numFmtId="0" fontId="54" fillId="33" borderId="16" xfId="0" applyFont="1" applyFill="1" applyBorder="1" applyAlignment="1">
      <alignment horizontal="justify" vertical="distributed"/>
    </xf>
    <xf numFmtId="0" fontId="54" fillId="33" borderId="10" xfId="0" applyFont="1" applyFill="1" applyBorder="1" applyAlignment="1">
      <alignment horizontal="justify" vertical="distributed"/>
    </xf>
    <xf numFmtId="0" fontId="52" fillId="0" borderId="11" xfId="0" applyFont="1" applyBorder="1" applyAlignment="1">
      <alignment horizontal="justify" vertical="distributed" wrapText="1"/>
    </xf>
    <xf numFmtId="0" fontId="52" fillId="0" borderId="12" xfId="0" applyFont="1" applyBorder="1" applyAlignment="1">
      <alignment horizontal="justify" vertical="distributed" wrapText="1"/>
    </xf>
    <xf numFmtId="0" fontId="52" fillId="0" borderId="13" xfId="0" applyFont="1" applyBorder="1" applyAlignment="1">
      <alignment horizontal="justify" vertical="distributed" wrapText="1"/>
    </xf>
    <xf numFmtId="0" fontId="7" fillId="0" borderId="11" xfId="0" applyFont="1" applyBorder="1" applyAlignment="1">
      <alignment horizontal="justify" vertical="distributed" wrapText="1"/>
    </xf>
    <xf numFmtId="0" fontId="7" fillId="0" borderId="12" xfId="0" applyFont="1" applyBorder="1" applyAlignment="1">
      <alignment horizontal="justify" vertical="distributed" wrapText="1"/>
    </xf>
    <xf numFmtId="0" fontId="7" fillId="0" borderId="13" xfId="0" applyFont="1" applyBorder="1" applyAlignment="1">
      <alignment horizontal="justify" vertical="distributed" wrapText="1"/>
    </xf>
    <xf numFmtId="0" fontId="52" fillId="33" borderId="0" xfId="0" applyFont="1" applyFill="1" applyAlignment="1">
      <alignment horizontal="left"/>
    </xf>
    <xf numFmtId="0" fontId="54" fillId="33" borderId="10" xfId="0" applyFont="1" applyFill="1" applyBorder="1" applyAlignment="1">
      <alignment horizontal="justify" vertical="distributed" wrapText="1"/>
    </xf>
    <xf numFmtId="0" fontId="52" fillId="0" borderId="10" xfId="0" applyFont="1" applyBorder="1" applyAlignment="1">
      <alignment horizontal="justify" vertical="distributed" wrapText="1"/>
    </xf>
    <xf numFmtId="0" fontId="57" fillId="33" borderId="10" xfId="0" applyFont="1" applyFill="1" applyBorder="1" applyAlignment="1">
      <alignment horizontal="justify" vertical="distributed" wrapText="1"/>
    </xf>
    <xf numFmtId="0" fontId="58" fillId="0" borderId="17" xfId="0" applyFont="1" applyBorder="1" applyAlignment="1">
      <alignment horizontal="center" vertical="center" wrapText="1"/>
    </xf>
    <xf numFmtId="0" fontId="58" fillId="0" borderId="0" xfId="0" applyFont="1" applyBorder="1" applyAlignment="1">
      <alignment horizontal="center" vertical="center" wrapText="1"/>
    </xf>
    <xf numFmtId="0" fontId="5" fillId="33" borderId="10" xfId="0" applyFont="1" applyFill="1" applyBorder="1" applyAlignment="1">
      <alignment horizontal="justify" vertical="distributed" wrapText="1"/>
    </xf>
    <xf numFmtId="0" fontId="6" fillId="33" borderId="10" xfId="0" applyFont="1" applyFill="1" applyBorder="1" applyAlignment="1">
      <alignment horizontal="justify" vertical="distributed" wrapText="1"/>
    </xf>
    <xf numFmtId="0" fontId="54" fillId="0" borderId="10" xfId="0" applyFont="1" applyBorder="1" applyAlignment="1">
      <alignment horizontal="justify" vertical="distributed"/>
    </xf>
    <xf numFmtId="0" fontId="59" fillId="0" borderId="10" xfId="0" applyFont="1" applyBorder="1" applyAlignment="1">
      <alignment horizontal="justify" vertical="distributed"/>
    </xf>
    <xf numFmtId="0" fontId="59" fillId="33" borderId="10" xfId="0" applyFont="1" applyFill="1" applyBorder="1" applyAlignment="1">
      <alignment horizontal="justify" vertical="distributed"/>
    </xf>
    <xf numFmtId="0" fontId="56" fillId="0" borderId="10" xfId="0" applyFont="1" applyFill="1" applyBorder="1" applyAlignment="1">
      <alignment horizontal="justify" vertical="distributed"/>
    </xf>
    <xf numFmtId="4" fontId="5" fillId="33" borderId="11" xfId="0" applyNumberFormat="1" applyFont="1" applyFill="1" applyBorder="1" applyAlignment="1">
      <alignment horizontal="center" vertical="distributed"/>
    </xf>
    <xf numFmtId="4" fontId="5" fillId="33" borderId="13" xfId="0" applyNumberFormat="1" applyFont="1" applyFill="1" applyBorder="1" applyAlignment="1">
      <alignment horizontal="center" vertical="distributed"/>
    </xf>
    <xf numFmtId="4" fontId="5" fillId="33" borderId="11" xfId="0" applyNumberFormat="1" applyFont="1" applyFill="1" applyBorder="1" applyAlignment="1">
      <alignment horizontal="center" vertical="distributed" wrapText="1"/>
    </xf>
    <xf numFmtId="4" fontId="5" fillId="33" borderId="13" xfId="0" applyNumberFormat="1" applyFont="1" applyFill="1" applyBorder="1" applyAlignment="1">
      <alignment horizontal="center" vertical="distributed" wrapText="1"/>
    </xf>
    <xf numFmtId="0" fontId="5" fillId="33" borderId="0" xfId="0"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V63"/>
  <sheetViews>
    <sheetView tabSelected="1" zoomScale="98" zoomScaleNormal="98" zoomScalePageLayoutView="0" workbookViewId="0" topLeftCell="A28">
      <selection activeCell="C8" sqref="C8:M8"/>
    </sheetView>
  </sheetViews>
  <sheetFormatPr defaultColWidth="9.140625" defaultRowHeight="15"/>
  <cols>
    <col min="1" max="1" width="3.421875" style="0" customWidth="1"/>
    <col min="2" max="2" width="25.00390625" style="1" customWidth="1"/>
    <col min="3" max="3" width="20.8515625" style="42" customWidth="1"/>
    <col min="4" max="4" width="21.00390625" style="42" customWidth="1"/>
    <col min="5" max="5" width="16.28125" style="59" customWidth="1"/>
    <col min="6" max="6" width="18.00390625" style="59" customWidth="1"/>
    <col min="7" max="7" width="26.28125" style="42" customWidth="1"/>
    <col min="8" max="8" width="31.7109375" style="29" customWidth="1"/>
    <col min="9" max="9" width="30.140625" style="29" customWidth="1"/>
    <col min="10" max="10" width="33.28125" style="29" customWidth="1"/>
    <col min="11" max="11" width="21.7109375" style="29" customWidth="1"/>
    <col min="12" max="12" width="23.140625" style="29" customWidth="1"/>
    <col min="13" max="13" width="23.421875" style="29" customWidth="1"/>
  </cols>
  <sheetData>
    <row r="1" ht="13.5" customHeight="1"/>
    <row r="2" spans="2:7" ht="15">
      <c r="B2" s="2"/>
      <c r="C2" s="43"/>
      <c r="D2" s="43"/>
      <c r="E2" s="60"/>
      <c r="F2" s="79" t="s">
        <v>38</v>
      </c>
      <c r="G2" s="79"/>
    </row>
    <row r="3" spans="2:7" ht="15">
      <c r="B3" s="2"/>
      <c r="C3" s="43"/>
      <c r="D3" s="43"/>
      <c r="E3" s="60"/>
      <c r="F3" s="79" t="s">
        <v>39</v>
      </c>
      <c r="G3" s="79"/>
    </row>
    <row r="4" spans="2:7" ht="15">
      <c r="B4" s="2"/>
      <c r="C4" s="43"/>
      <c r="D4" s="43"/>
      <c r="E4" s="60"/>
      <c r="F4" s="79" t="s">
        <v>40</v>
      </c>
      <c r="G4" s="79"/>
    </row>
    <row r="5" spans="2:7" ht="15">
      <c r="B5" s="2"/>
      <c r="C5" s="43"/>
      <c r="D5" s="43"/>
      <c r="E5" s="60"/>
      <c r="F5" s="95" t="s">
        <v>100</v>
      </c>
      <c r="G5" s="95"/>
    </row>
    <row r="7" spans="2:7" ht="36" customHeight="1">
      <c r="B7" s="83" t="s">
        <v>41</v>
      </c>
      <c r="C7" s="84"/>
      <c r="D7" s="84"/>
      <c r="E7" s="84"/>
      <c r="F7" s="84"/>
      <c r="G7" s="84"/>
    </row>
    <row r="8" spans="1:22" s="7" customFormat="1" ht="15">
      <c r="A8" s="9"/>
      <c r="B8" s="81" t="s">
        <v>0</v>
      </c>
      <c r="C8" s="82"/>
      <c r="D8" s="82"/>
      <c r="E8" s="82"/>
      <c r="F8" s="82"/>
      <c r="G8" s="82"/>
      <c r="H8" s="82"/>
      <c r="I8" s="82"/>
      <c r="J8" s="82"/>
      <c r="K8" s="82"/>
      <c r="L8" s="82"/>
      <c r="M8" s="82"/>
      <c r="N8" s="9"/>
      <c r="O8" s="9"/>
      <c r="P8" s="9"/>
      <c r="Q8" s="9"/>
      <c r="R8" s="9"/>
      <c r="S8" s="9"/>
      <c r="T8" s="9"/>
      <c r="U8" s="9"/>
      <c r="V8" s="9"/>
    </row>
    <row r="9" spans="1:22" s="4" customFormat="1" ht="128.25" customHeight="1">
      <c r="A9" s="10"/>
      <c r="B9" s="81"/>
      <c r="C9" s="44" t="s">
        <v>24</v>
      </c>
      <c r="D9" s="44" t="s">
        <v>25</v>
      </c>
      <c r="E9" s="85" t="s">
        <v>32</v>
      </c>
      <c r="F9" s="85"/>
      <c r="G9" s="44" t="s">
        <v>26</v>
      </c>
      <c r="H9" s="45" t="s">
        <v>51</v>
      </c>
      <c r="I9" s="30" t="s">
        <v>52</v>
      </c>
      <c r="J9" s="30" t="s">
        <v>53</v>
      </c>
      <c r="K9" s="30" t="s">
        <v>54</v>
      </c>
      <c r="L9" s="30" t="s">
        <v>55</v>
      </c>
      <c r="M9" s="30" t="s">
        <v>56</v>
      </c>
      <c r="N9" s="10"/>
      <c r="O9" s="10"/>
      <c r="P9" s="10"/>
      <c r="Q9" s="10"/>
      <c r="R9" s="10"/>
      <c r="S9" s="10"/>
      <c r="T9" s="10"/>
      <c r="U9" s="10"/>
      <c r="V9" s="10"/>
    </row>
    <row r="10" spans="1:22" s="4" customFormat="1" ht="116.25" customHeight="1">
      <c r="A10" s="10"/>
      <c r="B10" s="14" t="s">
        <v>27</v>
      </c>
      <c r="C10" s="46" t="s">
        <v>76</v>
      </c>
      <c r="D10" s="46" t="s">
        <v>80</v>
      </c>
      <c r="E10" s="85" t="s">
        <v>83</v>
      </c>
      <c r="F10" s="85"/>
      <c r="G10" s="46" t="s">
        <v>88</v>
      </c>
      <c r="H10" s="30" t="s">
        <v>89</v>
      </c>
      <c r="I10" s="30" t="s">
        <v>91</v>
      </c>
      <c r="J10" s="30" t="s">
        <v>93</v>
      </c>
      <c r="K10" s="39" t="s">
        <v>94</v>
      </c>
      <c r="L10" s="39" t="s">
        <v>96</v>
      </c>
      <c r="M10" s="30" t="s">
        <v>98</v>
      </c>
      <c r="N10" s="10"/>
      <c r="O10" s="10"/>
      <c r="P10" s="10"/>
      <c r="Q10" s="10"/>
      <c r="R10" s="10"/>
      <c r="S10" s="10"/>
      <c r="T10" s="10"/>
      <c r="U10" s="10"/>
      <c r="V10" s="10"/>
    </row>
    <row r="11" spans="1:22" s="4" customFormat="1" ht="57" customHeight="1">
      <c r="A11" s="10"/>
      <c r="B11" s="14" t="s">
        <v>7</v>
      </c>
      <c r="C11" s="47" t="s">
        <v>28</v>
      </c>
      <c r="D11" s="31" t="s">
        <v>81</v>
      </c>
      <c r="E11" s="86" t="s">
        <v>49</v>
      </c>
      <c r="F11" s="86"/>
      <c r="G11" s="31" t="s">
        <v>49</v>
      </c>
      <c r="H11" s="31" t="s">
        <v>49</v>
      </c>
      <c r="I11" s="31" t="s">
        <v>49</v>
      </c>
      <c r="J11" s="31" t="s">
        <v>50</v>
      </c>
      <c r="K11" s="31" t="s">
        <v>49</v>
      </c>
      <c r="L11" s="31" t="s">
        <v>49</v>
      </c>
      <c r="M11" s="31" t="s">
        <v>49</v>
      </c>
      <c r="N11" s="10"/>
      <c r="O11" s="10"/>
      <c r="P11" s="10"/>
      <c r="Q11" s="10"/>
      <c r="R11" s="10"/>
      <c r="S11" s="10"/>
      <c r="T11" s="10"/>
      <c r="U11" s="10"/>
      <c r="V11" s="10"/>
    </row>
    <row r="12" spans="1:22" s="4" customFormat="1" ht="15" customHeight="1">
      <c r="A12" s="10"/>
      <c r="B12" s="65" t="s">
        <v>1</v>
      </c>
      <c r="C12" s="66"/>
      <c r="D12" s="66"/>
      <c r="E12" s="66"/>
      <c r="F12" s="66"/>
      <c r="G12" s="66"/>
      <c r="H12" s="66"/>
      <c r="I12" s="66"/>
      <c r="J12" s="66"/>
      <c r="K12" s="66"/>
      <c r="L12" s="66"/>
      <c r="M12" s="67"/>
      <c r="N12" s="10"/>
      <c r="O12" s="10"/>
      <c r="P12" s="10"/>
      <c r="Q12" s="10"/>
      <c r="R12" s="10"/>
      <c r="S12" s="10"/>
      <c r="T12" s="10"/>
      <c r="U12" s="10"/>
      <c r="V12" s="10"/>
    </row>
    <row r="13" spans="1:22" s="5" customFormat="1" ht="27" customHeight="1">
      <c r="A13" s="11"/>
      <c r="B13" s="15" t="s">
        <v>47</v>
      </c>
      <c r="C13" s="40">
        <v>91487627</v>
      </c>
      <c r="D13" s="40">
        <v>1803820</v>
      </c>
      <c r="E13" s="68">
        <v>5549076.76</v>
      </c>
      <c r="F13" s="68"/>
      <c r="G13" s="40">
        <v>20242841.95</v>
      </c>
      <c r="H13" s="32">
        <v>1151414</v>
      </c>
      <c r="I13" s="32">
        <v>440653</v>
      </c>
      <c r="J13" s="32">
        <v>20000</v>
      </c>
      <c r="K13" s="32">
        <v>50330</v>
      </c>
      <c r="L13" s="32">
        <v>0</v>
      </c>
      <c r="M13" s="32">
        <v>756452</v>
      </c>
      <c r="N13" s="11"/>
      <c r="O13" s="11"/>
      <c r="P13" s="11"/>
      <c r="Q13" s="11"/>
      <c r="R13" s="11"/>
      <c r="S13" s="11"/>
      <c r="T13" s="11"/>
      <c r="U13" s="11"/>
      <c r="V13" s="11"/>
    </row>
    <row r="14" spans="1:22" s="5" customFormat="1" ht="27" customHeight="1">
      <c r="A14" s="11"/>
      <c r="B14" s="15" t="s">
        <v>48</v>
      </c>
      <c r="C14" s="61">
        <v>90266286.64</v>
      </c>
      <c r="D14" s="40">
        <v>1611858.55</v>
      </c>
      <c r="E14" s="68">
        <v>5465196.16</v>
      </c>
      <c r="F14" s="68"/>
      <c r="G14" s="40">
        <v>19911475.17</v>
      </c>
      <c r="H14" s="32">
        <v>1140000</v>
      </c>
      <c r="I14" s="32">
        <v>440000</v>
      </c>
      <c r="J14" s="32">
        <v>20000</v>
      </c>
      <c r="K14" s="32">
        <v>50330</v>
      </c>
      <c r="L14" s="32">
        <v>0</v>
      </c>
      <c r="M14" s="32">
        <v>755000</v>
      </c>
      <c r="N14" s="11"/>
      <c r="O14" s="11"/>
      <c r="P14" s="11"/>
      <c r="Q14" s="11"/>
      <c r="R14" s="11"/>
      <c r="S14" s="11"/>
      <c r="T14" s="11"/>
      <c r="U14" s="11"/>
      <c r="V14" s="11"/>
    </row>
    <row r="15" spans="1:22" s="5" customFormat="1" ht="242.25" customHeight="1">
      <c r="A15" s="11"/>
      <c r="B15" s="15" t="s">
        <v>13</v>
      </c>
      <c r="C15" s="31" t="s">
        <v>61</v>
      </c>
      <c r="D15" s="31" t="s">
        <v>31</v>
      </c>
      <c r="E15" s="31" t="s">
        <v>29</v>
      </c>
      <c r="F15" s="31" t="s">
        <v>30</v>
      </c>
      <c r="G15" s="31" t="s">
        <v>34</v>
      </c>
      <c r="H15" s="33" t="s">
        <v>34</v>
      </c>
      <c r="I15" s="33" t="s">
        <v>34</v>
      </c>
      <c r="J15" s="33" t="s">
        <v>34</v>
      </c>
      <c r="K15" s="33" t="s">
        <v>34</v>
      </c>
      <c r="L15" s="33" t="s">
        <v>34</v>
      </c>
      <c r="M15" s="33" t="s">
        <v>34</v>
      </c>
      <c r="N15" s="11"/>
      <c r="O15" s="11"/>
      <c r="P15" s="11"/>
      <c r="Q15" s="11"/>
      <c r="R15" s="11"/>
      <c r="S15" s="11"/>
      <c r="T15" s="11"/>
      <c r="U15" s="11"/>
      <c r="V15" s="11"/>
    </row>
    <row r="16" spans="1:22" s="4" customFormat="1" ht="15">
      <c r="A16" s="10"/>
      <c r="B16" s="90" t="s">
        <v>2</v>
      </c>
      <c r="C16" s="90"/>
      <c r="D16" s="90"/>
      <c r="E16" s="90"/>
      <c r="F16" s="90"/>
      <c r="G16" s="90"/>
      <c r="H16" s="90"/>
      <c r="I16" s="90"/>
      <c r="J16" s="90"/>
      <c r="K16" s="90"/>
      <c r="L16" s="90"/>
      <c r="M16" s="90"/>
      <c r="N16" s="10"/>
      <c r="O16" s="10"/>
      <c r="P16" s="10"/>
      <c r="Q16" s="10"/>
      <c r="R16" s="10"/>
      <c r="S16" s="10"/>
      <c r="T16" s="10"/>
      <c r="U16" s="10"/>
      <c r="V16" s="10"/>
    </row>
    <row r="17" spans="1:22" s="5" customFormat="1" ht="27" customHeight="1">
      <c r="A17" s="11"/>
      <c r="B17" s="15" t="s">
        <v>22</v>
      </c>
      <c r="C17" s="40">
        <f>C13</f>
        <v>91487627</v>
      </c>
      <c r="D17" s="40">
        <f>D13</f>
        <v>1803820</v>
      </c>
      <c r="E17" s="68">
        <v>5549076.76</v>
      </c>
      <c r="F17" s="68"/>
      <c r="G17" s="40">
        <f aca="true" t="shared" si="0" ref="G17:I18">G13</f>
        <v>20242841.95</v>
      </c>
      <c r="H17" s="32">
        <v>1140913.13</v>
      </c>
      <c r="I17" s="32">
        <f t="shared" si="0"/>
        <v>440653</v>
      </c>
      <c r="J17" s="32">
        <v>20000</v>
      </c>
      <c r="K17" s="32">
        <v>50330</v>
      </c>
      <c r="L17" s="32">
        <v>0</v>
      </c>
      <c r="M17" s="32">
        <f>M13</f>
        <v>756452</v>
      </c>
      <c r="N17" s="11"/>
      <c r="O17" s="11"/>
      <c r="P17" s="11"/>
      <c r="Q17" s="11"/>
      <c r="R17" s="11"/>
      <c r="S17" s="11"/>
      <c r="T17" s="11"/>
      <c r="U17" s="11"/>
      <c r="V17" s="11"/>
    </row>
    <row r="18" spans="1:22" s="5" customFormat="1" ht="27" customHeight="1">
      <c r="A18" s="11"/>
      <c r="B18" s="15" t="s">
        <v>23</v>
      </c>
      <c r="C18" s="40">
        <v>90266286.64</v>
      </c>
      <c r="D18" s="40">
        <v>1611858.55</v>
      </c>
      <c r="E18" s="68">
        <f>E14</f>
        <v>5465196.16</v>
      </c>
      <c r="F18" s="68"/>
      <c r="G18" s="40">
        <f t="shared" si="0"/>
        <v>19911475.17</v>
      </c>
      <c r="H18" s="32">
        <f t="shared" si="0"/>
        <v>1140000</v>
      </c>
      <c r="I18" s="32">
        <f t="shared" si="0"/>
        <v>440000</v>
      </c>
      <c r="J18" s="32">
        <v>20000</v>
      </c>
      <c r="K18" s="32">
        <v>50330</v>
      </c>
      <c r="L18" s="32">
        <v>0</v>
      </c>
      <c r="M18" s="32">
        <f>M14</f>
        <v>755000</v>
      </c>
      <c r="N18" s="11"/>
      <c r="O18" s="11"/>
      <c r="P18" s="11"/>
      <c r="Q18" s="11"/>
      <c r="R18" s="11"/>
      <c r="S18" s="11"/>
      <c r="T18" s="11"/>
      <c r="U18" s="11"/>
      <c r="V18" s="11"/>
    </row>
    <row r="19" spans="1:22" s="5" customFormat="1" ht="15.75" customHeight="1">
      <c r="A19" s="11"/>
      <c r="B19" s="76" t="s">
        <v>10</v>
      </c>
      <c r="C19" s="77"/>
      <c r="D19" s="77"/>
      <c r="E19" s="77"/>
      <c r="F19" s="77"/>
      <c r="G19" s="77"/>
      <c r="H19" s="77"/>
      <c r="I19" s="77"/>
      <c r="J19" s="77"/>
      <c r="K19" s="77"/>
      <c r="L19" s="77"/>
      <c r="M19" s="78"/>
      <c r="N19" s="11"/>
      <c r="O19" s="11"/>
      <c r="P19" s="11"/>
      <c r="Q19" s="11"/>
      <c r="R19" s="11"/>
      <c r="S19" s="11"/>
      <c r="T19" s="11"/>
      <c r="U19" s="11"/>
      <c r="V19" s="11"/>
    </row>
    <row r="20" spans="1:22" s="8" customFormat="1" ht="27" customHeight="1">
      <c r="A20" s="12"/>
      <c r="B20" s="15" t="s">
        <v>9</v>
      </c>
      <c r="C20" s="46">
        <v>3</v>
      </c>
      <c r="D20" s="48">
        <v>6</v>
      </c>
      <c r="E20" s="48">
        <v>2</v>
      </c>
      <c r="F20" s="46">
        <v>2</v>
      </c>
      <c r="G20" s="46">
        <v>3</v>
      </c>
      <c r="H20" s="34">
        <v>1</v>
      </c>
      <c r="I20" s="34">
        <v>1</v>
      </c>
      <c r="J20" s="34">
        <v>2</v>
      </c>
      <c r="K20" s="34">
        <v>1</v>
      </c>
      <c r="L20" s="34">
        <v>1</v>
      </c>
      <c r="M20" s="34">
        <v>2</v>
      </c>
      <c r="N20" s="12"/>
      <c r="O20" s="12"/>
      <c r="P20" s="12"/>
      <c r="Q20" s="12"/>
      <c r="R20" s="12"/>
      <c r="S20" s="12"/>
      <c r="T20" s="12"/>
      <c r="U20" s="12"/>
      <c r="V20" s="12"/>
    </row>
    <row r="21" spans="1:22" s="55" customFormat="1" ht="140.25" customHeight="1">
      <c r="A21" s="53"/>
      <c r="B21" s="16" t="s">
        <v>16</v>
      </c>
      <c r="C21" s="31" t="s">
        <v>35</v>
      </c>
      <c r="D21" s="31" t="s">
        <v>69</v>
      </c>
      <c r="E21" s="31" t="s">
        <v>86</v>
      </c>
      <c r="F21" s="31" t="s">
        <v>37</v>
      </c>
      <c r="G21" s="62" t="s">
        <v>59</v>
      </c>
      <c r="H21" s="54" t="s">
        <v>57</v>
      </c>
      <c r="I21" s="54" t="s">
        <v>63</v>
      </c>
      <c r="J21" s="54" t="s">
        <v>66</v>
      </c>
      <c r="K21" s="54" t="s">
        <v>71</v>
      </c>
      <c r="L21" s="54" t="s">
        <v>62</v>
      </c>
      <c r="M21" s="54" t="s">
        <v>64</v>
      </c>
      <c r="N21" s="53"/>
      <c r="O21" s="53"/>
      <c r="P21" s="53"/>
      <c r="Q21" s="53"/>
      <c r="R21" s="53"/>
      <c r="S21" s="53"/>
      <c r="T21" s="53"/>
      <c r="U21" s="53"/>
      <c r="V21" s="53"/>
    </row>
    <row r="22" spans="1:22" s="8" customFormat="1" ht="13.5" customHeight="1">
      <c r="A22" s="12"/>
      <c r="B22" s="15" t="s">
        <v>43</v>
      </c>
      <c r="C22" s="41">
        <f>1/C20</f>
        <v>0.3333333333333333</v>
      </c>
      <c r="D22" s="41">
        <f>1/D20</f>
        <v>0.16666666666666666</v>
      </c>
      <c r="E22" s="41">
        <f>1/E20</f>
        <v>0.5</v>
      </c>
      <c r="F22" s="41">
        <f>1/F20</f>
        <v>0.5</v>
      </c>
      <c r="G22" s="41">
        <f>1/G20</f>
        <v>0.3333333333333333</v>
      </c>
      <c r="H22" s="34">
        <v>1</v>
      </c>
      <c r="I22" s="33">
        <v>1</v>
      </c>
      <c r="J22" s="34">
        <v>0.5</v>
      </c>
      <c r="K22" s="33">
        <v>1</v>
      </c>
      <c r="L22" s="34">
        <v>1</v>
      </c>
      <c r="M22" s="34">
        <v>0.5</v>
      </c>
      <c r="N22" s="12"/>
      <c r="O22" s="12"/>
      <c r="P22" s="12"/>
      <c r="Q22" s="12"/>
      <c r="R22" s="12"/>
      <c r="S22" s="12"/>
      <c r="T22" s="12"/>
      <c r="U22" s="12"/>
      <c r="V22" s="12"/>
    </row>
    <row r="23" spans="1:22" s="8" customFormat="1" ht="31.5" customHeight="1">
      <c r="A23" s="12"/>
      <c r="B23" s="15" t="s">
        <v>44</v>
      </c>
      <c r="C23" s="46">
        <v>2.1</v>
      </c>
      <c r="D23" s="46">
        <v>2</v>
      </c>
      <c r="E23" s="40">
        <v>5</v>
      </c>
      <c r="F23" s="46">
        <v>100</v>
      </c>
      <c r="G23" s="46">
        <v>121</v>
      </c>
      <c r="H23" s="34">
        <v>1</v>
      </c>
      <c r="I23" s="33">
        <v>1</v>
      </c>
      <c r="J23" s="34">
        <v>5</v>
      </c>
      <c r="K23" s="33">
        <v>4</v>
      </c>
      <c r="L23" s="34">
        <v>0</v>
      </c>
      <c r="M23" s="34">
        <v>10</v>
      </c>
      <c r="N23" s="12"/>
      <c r="O23" s="12"/>
      <c r="P23" s="12"/>
      <c r="Q23" s="12"/>
      <c r="R23" s="12"/>
      <c r="S23" s="12"/>
      <c r="T23" s="12"/>
      <c r="U23" s="12"/>
      <c r="V23" s="12"/>
    </row>
    <row r="24" spans="1:22" s="8" customFormat="1" ht="14.25" customHeight="1">
      <c r="A24" s="12"/>
      <c r="B24" s="15" t="s">
        <v>45</v>
      </c>
      <c r="C24" s="46">
        <v>2.1</v>
      </c>
      <c r="D24" s="48">
        <v>2</v>
      </c>
      <c r="E24" s="40">
        <v>5</v>
      </c>
      <c r="F24" s="46">
        <v>100</v>
      </c>
      <c r="G24" s="46">
        <v>121</v>
      </c>
      <c r="H24" s="34">
        <v>1</v>
      </c>
      <c r="I24" s="33">
        <v>1</v>
      </c>
      <c r="J24" s="34">
        <v>0</v>
      </c>
      <c r="K24" s="33">
        <v>4</v>
      </c>
      <c r="L24" s="34">
        <v>0</v>
      </c>
      <c r="M24" s="34">
        <v>10</v>
      </c>
      <c r="N24" s="12"/>
      <c r="O24" s="12"/>
      <c r="P24" s="12"/>
      <c r="Q24" s="12"/>
      <c r="R24" s="12"/>
      <c r="S24" s="12"/>
      <c r="T24" s="12"/>
      <c r="U24" s="12"/>
      <c r="V24" s="12"/>
    </row>
    <row r="25" spans="1:22" s="22" customFormat="1" ht="102">
      <c r="A25" s="21"/>
      <c r="B25" s="17" t="s">
        <v>46</v>
      </c>
      <c r="C25" s="40">
        <f>C24/C23</f>
        <v>1</v>
      </c>
      <c r="D25" s="40">
        <f>D24/D23</f>
        <v>1</v>
      </c>
      <c r="E25" s="40">
        <f>E24/E23</f>
        <v>1</v>
      </c>
      <c r="F25" s="40">
        <f aca="true" t="shared" si="1" ref="F25:M25">F24/F23</f>
        <v>1</v>
      </c>
      <c r="G25" s="40">
        <f>G23/G24</f>
        <v>1</v>
      </c>
      <c r="H25" s="40">
        <f t="shared" si="1"/>
        <v>1</v>
      </c>
      <c r="I25" s="40">
        <f t="shared" si="1"/>
        <v>1</v>
      </c>
      <c r="J25" s="40">
        <f t="shared" si="1"/>
        <v>0</v>
      </c>
      <c r="K25" s="40">
        <f t="shared" si="1"/>
        <v>1</v>
      </c>
      <c r="L25" s="40" t="e">
        <f t="shared" si="1"/>
        <v>#DIV/0!</v>
      </c>
      <c r="M25" s="40">
        <f t="shared" si="1"/>
        <v>1</v>
      </c>
      <c r="N25" s="21"/>
      <c r="O25" s="21"/>
      <c r="P25" s="21"/>
      <c r="Q25" s="21"/>
      <c r="R25" s="21"/>
      <c r="S25" s="21"/>
      <c r="T25" s="21"/>
      <c r="U25" s="21"/>
      <c r="V25" s="21"/>
    </row>
    <row r="26" spans="1:22" s="55" customFormat="1" ht="95.25" customHeight="1">
      <c r="A26" s="53"/>
      <c r="B26" s="15" t="s">
        <v>21</v>
      </c>
      <c r="C26" s="64" t="s">
        <v>77</v>
      </c>
      <c r="D26" s="31" t="s">
        <v>36</v>
      </c>
      <c r="E26" s="63" t="s">
        <v>84</v>
      </c>
      <c r="F26" s="31" t="s">
        <v>85</v>
      </c>
      <c r="G26" s="31" t="s">
        <v>60</v>
      </c>
      <c r="H26" s="56"/>
      <c r="I26" s="54"/>
      <c r="J26" s="54" t="s">
        <v>67</v>
      </c>
      <c r="K26" s="54"/>
      <c r="L26" s="54"/>
      <c r="M26" s="31" t="s">
        <v>65</v>
      </c>
      <c r="N26" s="53"/>
      <c r="O26" s="53"/>
      <c r="P26" s="53"/>
      <c r="Q26" s="53"/>
      <c r="R26" s="53"/>
      <c r="S26" s="53"/>
      <c r="T26" s="53"/>
      <c r="U26" s="53"/>
      <c r="V26" s="53"/>
    </row>
    <row r="27" spans="1:22" s="8" customFormat="1" ht="13.5" customHeight="1">
      <c r="A27" s="12"/>
      <c r="B27" s="15" t="s">
        <v>43</v>
      </c>
      <c r="C27" s="41">
        <f>1/C20</f>
        <v>0.3333333333333333</v>
      </c>
      <c r="D27" s="41">
        <f>1/D20</f>
        <v>0.16666666666666666</v>
      </c>
      <c r="E27" s="41">
        <f>1/E20</f>
        <v>0.5</v>
      </c>
      <c r="F27" s="41">
        <f>1/F20</f>
        <v>0.5</v>
      </c>
      <c r="G27" s="41">
        <f>1/G20</f>
        <v>0.3333333333333333</v>
      </c>
      <c r="H27" s="34"/>
      <c r="I27" s="34"/>
      <c r="J27" s="34">
        <v>0.5</v>
      </c>
      <c r="K27" s="34"/>
      <c r="L27" s="34"/>
      <c r="M27" s="34">
        <v>0.5</v>
      </c>
      <c r="N27" s="12"/>
      <c r="O27" s="12"/>
      <c r="P27" s="12"/>
      <c r="Q27" s="12"/>
      <c r="R27" s="12"/>
      <c r="S27" s="12"/>
      <c r="T27" s="12"/>
      <c r="U27" s="12"/>
      <c r="V27" s="12"/>
    </row>
    <row r="28" spans="1:22" s="8" customFormat="1" ht="23.25" customHeight="1">
      <c r="A28" s="12"/>
      <c r="B28" s="15" t="s">
        <v>44</v>
      </c>
      <c r="C28" s="46">
        <v>30.5</v>
      </c>
      <c r="D28" s="46">
        <v>3</v>
      </c>
      <c r="E28" s="40">
        <v>3</v>
      </c>
      <c r="F28" s="46">
        <v>4</v>
      </c>
      <c r="G28" s="46">
        <v>57</v>
      </c>
      <c r="H28" s="34"/>
      <c r="I28" s="34"/>
      <c r="J28" s="34">
        <v>10</v>
      </c>
      <c r="K28" s="34"/>
      <c r="L28" s="34"/>
      <c r="M28" s="34">
        <v>25</v>
      </c>
      <c r="N28" s="12"/>
      <c r="O28" s="12"/>
      <c r="P28" s="12"/>
      <c r="Q28" s="12"/>
      <c r="R28" s="12"/>
      <c r="S28" s="12"/>
      <c r="T28" s="12"/>
      <c r="U28" s="12"/>
      <c r="V28" s="12"/>
    </row>
    <row r="29" spans="1:22" s="8" customFormat="1" ht="17.25" customHeight="1">
      <c r="A29" s="12"/>
      <c r="B29" s="15" t="s">
        <v>45</v>
      </c>
      <c r="C29" s="46">
        <v>30.5</v>
      </c>
      <c r="D29" s="48">
        <v>3</v>
      </c>
      <c r="E29" s="40">
        <v>3</v>
      </c>
      <c r="F29" s="46">
        <v>4</v>
      </c>
      <c r="G29" s="46">
        <v>57</v>
      </c>
      <c r="H29" s="34"/>
      <c r="I29" s="34"/>
      <c r="J29" s="34">
        <v>10</v>
      </c>
      <c r="K29" s="34"/>
      <c r="L29" s="34"/>
      <c r="M29" s="34">
        <v>25</v>
      </c>
      <c r="N29" s="12"/>
      <c r="O29" s="12"/>
      <c r="P29" s="12"/>
      <c r="Q29" s="12"/>
      <c r="R29" s="12"/>
      <c r="S29" s="12"/>
      <c r="T29" s="12"/>
      <c r="U29" s="12"/>
      <c r="V29" s="12"/>
    </row>
    <row r="30" spans="1:22" s="8" customFormat="1" ht="102">
      <c r="A30" s="12"/>
      <c r="B30" s="15" t="s">
        <v>46</v>
      </c>
      <c r="C30" s="41">
        <f>C29/C28</f>
        <v>1</v>
      </c>
      <c r="D30" s="41">
        <f>D29/D28</f>
        <v>1</v>
      </c>
      <c r="E30" s="41">
        <f>E29/E28</f>
        <v>1</v>
      </c>
      <c r="F30" s="41">
        <f>F29/F28</f>
        <v>1</v>
      </c>
      <c r="G30" s="41">
        <f>G29/G28</f>
        <v>1</v>
      </c>
      <c r="H30" s="41"/>
      <c r="I30" s="41"/>
      <c r="J30" s="41">
        <f>J29/J28</f>
        <v>1</v>
      </c>
      <c r="K30" s="41"/>
      <c r="L30" s="41"/>
      <c r="M30" s="41">
        <f>M29/M28</f>
        <v>1</v>
      </c>
      <c r="N30" s="12"/>
      <c r="O30" s="12"/>
      <c r="P30" s="12"/>
      <c r="Q30" s="12"/>
      <c r="R30" s="12"/>
      <c r="S30" s="12"/>
      <c r="T30" s="12"/>
      <c r="U30" s="12"/>
      <c r="V30" s="12"/>
    </row>
    <row r="31" spans="1:22" s="5" customFormat="1" ht="88.5" customHeight="1">
      <c r="A31" s="11"/>
      <c r="B31" s="15" t="s">
        <v>20</v>
      </c>
      <c r="C31" s="63" t="s">
        <v>78</v>
      </c>
      <c r="D31" s="31" t="s">
        <v>72</v>
      </c>
      <c r="E31" s="31"/>
      <c r="F31" s="31"/>
      <c r="G31" s="31" t="s">
        <v>58</v>
      </c>
      <c r="H31" s="33"/>
      <c r="I31" s="33"/>
      <c r="J31" s="33"/>
      <c r="K31" s="33"/>
      <c r="L31" s="33"/>
      <c r="M31" s="33"/>
      <c r="N31" s="11"/>
      <c r="O31" s="11"/>
      <c r="P31" s="11"/>
      <c r="Q31" s="11"/>
      <c r="R31" s="11"/>
      <c r="S31" s="11"/>
      <c r="T31" s="11"/>
      <c r="U31" s="11"/>
      <c r="V31" s="11"/>
    </row>
    <row r="32" spans="1:22" s="8" customFormat="1" ht="15" customHeight="1">
      <c r="A32" s="12"/>
      <c r="B32" s="15" t="s">
        <v>43</v>
      </c>
      <c r="C32" s="41">
        <f>1/C20</f>
        <v>0.3333333333333333</v>
      </c>
      <c r="D32" s="41">
        <f>1/D20</f>
        <v>0.16666666666666666</v>
      </c>
      <c r="E32" s="41"/>
      <c r="F32" s="41"/>
      <c r="G32" s="41">
        <f>1/G20</f>
        <v>0.3333333333333333</v>
      </c>
      <c r="H32" s="34"/>
      <c r="I32" s="34"/>
      <c r="J32" s="34"/>
      <c r="K32" s="34"/>
      <c r="L32" s="34"/>
      <c r="M32" s="34"/>
      <c r="N32" s="12"/>
      <c r="O32" s="12"/>
      <c r="P32" s="12"/>
      <c r="Q32" s="12"/>
      <c r="R32" s="12"/>
      <c r="S32" s="12"/>
      <c r="T32" s="12"/>
      <c r="U32" s="12"/>
      <c r="V32" s="12"/>
    </row>
    <row r="33" spans="1:22" s="8" customFormat="1" ht="21.75" customHeight="1">
      <c r="A33" s="12"/>
      <c r="B33" s="15" t="s">
        <v>44</v>
      </c>
      <c r="C33" s="46">
        <v>5.3</v>
      </c>
      <c r="D33" s="46">
        <v>3</v>
      </c>
      <c r="E33" s="40"/>
      <c r="F33" s="46"/>
      <c r="G33" s="46">
        <v>18</v>
      </c>
      <c r="H33" s="34"/>
      <c r="I33" s="34"/>
      <c r="J33" s="34"/>
      <c r="K33" s="34"/>
      <c r="L33" s="34"/>
      <c r="M33" s="34"/>
      <c r="N33" s="12"/>
      <c r="O33" s="12"/>
      <c r="P33" s="12"/>
      <c r="Q33" s="12"/>
      <c r="R33" s="12"/>
      <c r="S33" s="12"/>
      <c r="T33" s="12"/>
      <c r="U33" s="12"/>
      <c r="V33" s="12"/>
    </row>
    <row r="34" spans="1:22" s="8" customFormat="1" ht="13.5" customHeight="1">
      <c r="A34" s="12"/>
      <c r="B34" s="15" t="s">
        <v>45</v>
      </c>
      <c r="C34" s="46">
        <v>5.3</v>
      </c>
      <c r="D34" s="46">
        <v>3</v>
      </c>
      <c r="E34" s="40"/>
      <c r="F34" s="46"/>
      <c r="G34" s="46">
        <v>18</v>
      </c>
      <c r="H34" s="34"/>
      <c r="I34" s="34"/>
      <c r="J34" s="34"/>
      <c r="K34" s="34"/>
      <c r="L34" s="34"/>
      <c r="M34" s="34"/>
      <c r="N34" s="12"/>
      <c r="O34" s="12"/>
      <c r="P34" s="12"/>
      <c r="Q34" s="12"/>
      <c r="R34" s="12"/>
      <c r="S34" s="12"/>
      <c r="T34" s="12"/>
      <c r="U34" s="12"/>
      <c r="V34" s="12"/>
    </row>
    <row r="35" spans="1:22" s="8" customFormat="1" ht="102">
      <c r="A35" s="12"/>
      <c r="B35" s="15" t="s">
        <v>46</v>
      </c>
      <c r="C35" s="41">
        <f>C34/C33</f>
        <v>1</v>
      </c>
      <c r="D35" s="41">
        <f>D34/D33</f>
        <v>1</v>
      </c>
      <c r="E35" s="41"/>
      <c r="F35" s="46"/>
      <c r="G35" s="41">
        <f>G34/G33</f>
        <v>1</v>
      </c>
      <c r="H35" s="34"/>
      <c r="I35" s="34"/>
      <c r="J35" s="34"/>
      <c r="K35" s="34"/>
      <c r="L35" s="34"/>
      <c r="M35" s="34"/>
      <c r="N35" s="12"/>
      <c r="O35" s="12"/>
      <c r="P35" s="12"/>
      <c r="Q35" s="12"/>
      <c r="R35" s="12"/>
      <c r="S35" s="12"/>
      <c r="T35" s="12"/>
      <c r="U35" s="12"/>
      <c r="V35" s="12"/>
    </row>
    <row r="36" spans="1:22" s="5" customFormat="1" ht="81" customHeight="1">
      <c r="A36" s="11"/>
      <c r="B36" s="15" t="s">
        <v>19</v>
      </c>
      <c r="C36" s="31"/>
      <c r="D36" s="31" t="s">
        <v>73</v>
      </c>
      <c r="E36" s="31"/>
      <c r="F36" s="46"/>
      <c r="G36" s="46"/>
      <c r="H36" s="33"/>
      <c r="I36" s="33"/>
      <c r="J36" s="33"/>
      <c r="K36" s="33"/>
      <c r="L36" s="33"/>
      <c r="M36" s="33"/>
      <c r="N36" s="11"/>
      <c r="O36" s="11"/>
      <c r="P36" s="11"/>
      <c r="Q36" s="11"/>
      <c r="R36" s="11"/>
      <c r="S36" s="11"/>
      <c r="T36" s="11"/>
      <c r="U36" s="11"/>
      <c r="V36" s="11"/>
    </row>
    <row r="37" spans="1:22" s="8" customFormat="1" ht="13.5" customHeight="1">
      <c r="A37" s="12"/>
      <c r="B37" s="15" t="s">
        <v>43</v>
      </c>
      <c r="C37" s="41"/>
      <c r="D37" s="41">
        <f>1/D20</f>
        <v>0.16666666666666666</v>
      </c>
      <c r="E37" s="41"/>
      <c r="F37" s="41"/>
      <c r="G37" s="41"/>
      <c r="H37" s="34"/>
      <c r="I37" s="34"/>
      <c r="J37" s="34"/>
      <c r="K37" s="34"/>
      <c r="L37" s="34"/>
      <c r="M37" s="34"/>
      <c r="N37" s="12"/>
      <c r="O37" s="12"/>
      <c r="P37" s="12"/>
      <c r="Q37" s="12"/>
      <c r="R37" s="12"/>
      <c r="S37" s="12"/>
      <c r="T37" s="12"/>
      <c r="U37" s="12"/>
      <c r="V37" s="12"/>
    </row>
    <row r="38" spans="1:22" s="8" customFormat="1" ht="26.25" customHeight="1">
      <c r="A38" s="12"/>
      <c r="B38" s="15" t="s">
        <v>44</v>
      </c>
      <c r="C38" s="46"/>
      <c r="D38" s="46">
        <v>2</v>
      </c>
      <c r="E38" s="46"/>
      <c r="F38" s="46"/>
      <c r="G38" s="46"/>
      <c r="H38" s="34"/>
      <c r="I38" s="34"/>
      <c r="J38" s="34"/>
      <c r="K38" s="34"/>
      <c r="L38" s="34"/>
      <c r="M38" s="34"/>
      <c r="N38" s="12"/>
      <c r="O38" s="12"/>
      <c r="P38" s="12"/>
      <c r="Q38" s="12"/>
      <c r="R38" s="12"/>
      <c r="S38" s="12"/>
      <c r="T38" s="12"/>
      <c r="U38" s="12"/>
      <c r="V38" s="12"/>
    </row>
    <row r="39" spans="1:22" s="8" customFormat="1" ht="15.75" customHeight="1">
      <c r="A39" s="12"/>
      <c r="B39" s="15" t="s">
        <v>45</v>
      </c>
      <c r="C39" s="46"/>
      <c r="D39" s="46">
        <v>2</v>
      </c>
      <c r="E39" s="46"/>
      <c r="F39" s="46"/>
      <c r="G39" s="46"/>
      <c r="H39" s="34"/>
      <c r="I39" s="34"/>
      <c r="J39" s="34"/>
      <c r="K39" s="34"/>
      <c r="L39" s="34"/>
      <c r="M39" s="34"/>
      <c r="N39" s="12"/>
      <c r="O39" s="12"/>
      <c r="P39" s="12"/>
      <c r="Q39" s="12"/>
      <c r="R39" s="12"/>
      <c r="S39" s="12"/>
      <c r="T39" s="12"/>
      <c r="U39" s="12"/>
      <c r="V39" s="12"/>
    </row>
    <row r="40" spans="1:22" s="8" customFormat="1" ht="102">
      <c r="A40" s="12"/>
      <c r="B40" s="15" t="s">
        <v>46</v>
      </c>
      <c r="C40" s="41"/>
      <c r="D40" s="41">
        <f>D39/D38</f>
        <v>1</v>
      </c>
      <c r="E40" s="41"/>
      <c r="F40" s="46"/>
      <c r="G40" s="46"/>
      <c r="H40" s="34"/>
      <c r="I40" s="34"/>
      <c r="J40" s="34"/>
      <c r="K40" s="34"/>
      <c r="L40" s="34"/>
      <c r="M40" s="34"/>
      <c r="N40" s="12"/>
      <c r="O40" s="12"/>
      <c r="P40" s="12"/>
      <c r="Q40" s="12"/>
      <c r="R40" s="12"/>
      <c r="S40" s="12"/>
      <c r="T40" s="12"/>
      <c r="U40" s="12"/>
      <c r="V40" s="12"/>
    </row>
    <row r="41" spans="1:22" s="5" customFormat="1" ht="78.75">
      <c r="A41" s="11"/>
      <c r="B41" s="15" t="s">
        <v>18</v>
      </c>
      <c r="C41" s="31"/>
      <c r="D41" s="31" t="s">
        <v>70</v>
      </c>
      <c r="E41" s="46"/>
      <c r="F41" s="46"/>
      <c r="G41" s="46"/>
      <c r="H41" s="33"/>
      <c r="I41" s="33"/>
      <c r="J41" s="33"/>
      <c r="K41" s="33"/>
      <c r="L41" s="33"/>
      <c r="M41" s="33"/>
      <c r="N41" s="11"/>
      <c r="O41" s="11"/>
      <c r="P41" s="11"/>
      <c r="Q41" s="11"/>
      <c r="R41" s="11"/>
      <c r="S41" s="11"/>
      <c r="T41" s="11"/>
      <c r="U41" s="11"/>
      <c r="V41" s="11"/>
    </row>
    <row r="42" spans="1:22" s="8" customFormat="1" ht="13.5" customHeight="1">
      <c r="A42" s="12"/>
      <c r="B42" s="15" t="s">
        <v>43</v>
      </c>
      <c r="C42" s="41"/>
      <c r="D42" s="41">
        <f>1/D20</f>
        <v>0.16666666666666666</v>
      </c>
      <c r="E42" s="46"/>
      <c r="F42" s="46"/>
      <c r="G42" s="46"/>
      <c r="H42" s="34"/>
      <c r="I42" s="34"/>
      <c r="J42" s="34"/>
      <c r="K42" s="34"/>
      <c r="L42" s="34"/>
      <c r="M42" s="34"/>
      <c r="N42" s="12"/>
      <c r="O42" s="12"/>
      <c r="P42" s="12"/>
      <c r="Q42" s="12"/>
      <c r="R42" s="12"/>
      <c r="S42" s="12"/>
      <c r="T42" s="12"/>
      <c r="U42" s="12"/>
      <c r="V42" s="12"/>
    </row>
    <row r="43" spans="1:22" s="8" customFormat="1" ht="24" customHeight="1">
      <c r="A43" s="12"/>
      <c r="B43" s="15" t="s">
        <v>44</v>
      </c>
      <c r="C43" s="46"/>
      <c r="D43" s="46">
        <v>5</v>
      </c>
      <c r="E43" s="46"/>
      <c r="F43" s="46"/>
      <c r="G43" s="46"/>
      <c r="H43" s="34"/>
      <c r="I43" s="34"/>
      <c r="J43" s="34"/>
      <c r="K43" s="34"/>
      <c r="L43" s="34"/>
      <c r="M43" s="34"/>
      <c r="N43" s="12"/>
      <c r="O43" s="12"/>
      <c r="P43" s="12"/>
      <c r="Q43" s="12"/>
      <c r="R43" s="12"/>
      <c r="S43" s="12"/>
      <c r="T43" s="12"/>
      <c r="U43" s="12"/>
      <c r="V43" s="12"/>
    </row>
    <row r="44" spans="1:22" s="8" customFormat="1" ht="15.75" customHeight="1">
      <c r="A44" s="12"/>
      <c r="B44" s="15" t="s">
        <v>45</v>
      </c>
      <c r="C44" s="46"/>
      <c r="D44" s="46">
        <v>5</v>
      </c>
      <c r="E44" s="46"/>
      <c r="F44" s="46"/>
      <c r="G44" s="46"/>
      <c r="H44" s="34"/>
      <c r="I44" s="34"/>
      <c r="J44" s="34"/>
      <c r="K44" s="34"/>
      <c r="L44" s="34"/>
      <c r="M44" s="34"/>
      <c r="N44" s="12"/>
      <c r="O44" s="12"/>
      <c r="P44" s="12"/>
      <c r="Q44" s="12"/>
      <c r="R44" s="12"/>
      <c r="S44" s="12"/>
      <c r="T44" s="12"/>
      <c r="U44" s="12"/>
      <c r="V44" s="12"/>
    </row>
    <row r="45" spans="1:22" s="8" customFormat="1" ht="79.5" customHeight="1">
      <c r="A45" s="12"/>
      <c r="B45" s="15" t="s">
        <v>46</v>
      </c>
      <c r="C45" s="41"/>
      <c r="D45" s="41">
        <f>D44/D43</f>
        <v>1</v>
      </c>
      <c r="E45" s="46"/>
      <c r="F45" s="46"/>
      <c r="G45" s="46"/>
      <c r="H45" s="34"/>
      <c r="I45" s="34"/>
      <c r="J45" s="34"/>
      <c r="K45" s="34"/>
      <c r="L45" s="34"/>
      <c r="M45" s="34"/>
      <c r="N45" s="12"/>
      <c r="O45" s="12"/>
      <c r="P45" s="12"/>
      <c r="Q45" s="12"/>
      <c r="R45" s="12"/>
      <c r="S45" s="12"/>
      <c r="T45" s="12"/>
      <c r="U45" s="12"/>
      <c r="V45" s="12"/>
    </row>
    <row r="46" spans="1:22" s="5" customFormat="1" ht="58.5" customHeight="1">
      <c r="A46" s="11"/>
      <c r="B46" s="15" t="s">
        <v>17</v>
      </c>
      <c r="C46" s="31"/>
      <c r="D46" s="46" t="s">
        <v>74</v>
      </c>
      <c r="E46" s="46"/>
      <c r="F46" s="46"/>
      <c r="G46" s="46"/>
      <c r="H46" s="33"/>
      <c r="I46" s="33"/>
      <c r="J46" s="33"/>
      <c r="K46" s="33"/>
      <c r="L46" s="33"/>
      <c r="M46" s="33"/>
      <c r="N46" s="11"/>
      <c r="O46" s="11"/>
      <c r="P46" s="11"/>
      <c r="Q46" s="11"/>
      <c r="R46" s="11"/>
      <c r="S46" s="11"/>
      <c r="T46" s="11"/>
      <c r="U46" s="11"/>
      <c r="V46" s="11"/>
    </row>
    <row r="47" spans="1:22" s="3" customFormat="1" ht="13.5" customHeight="1">
      <c r="A47" s="11"/>
      <c r="B47" s="15" t="s">
        <v>43</v>
      </c>
      <c r="C47" s="41"/>
      <c r="D47" s="41">
        <f>1/D20</f>
        <v>0.16666666666666666</v>
      </c>
      <c r="E47" s="49"/>
      <c r="F47" s="49"/>
      <c r="G47" s="49"/>
      <c r="H47" s="33"/>
      <c r="I47" s="33"/>
      <c r="J47" s="33"/>
      <c r="K47" s="33"/>
      <c r="L47" s="33"/>
      <c r="M47" s="33"/>
      <c r="N47" s="11"/>
      <c r="O47" s="11"/>
      <c r="P47" s="11"/>
      <c r="Q47" s="11"/>
      <c r="R47" s="11"/>
      <c r="S47" s="11"/>
      <c r="T47" s="11"/>
      <c r="U47" s="11"/>
      <c r="V47" s="11"/>
    </row>
    <row r="48" spans="1:22" s="5" customFormat="1" ht="22.5" customHeight="1">
      <c r="A48" s="11"/>
      <c r="B48" s="15" t="s">
        <v>44</v>
      </c>
      <c r="C48" s="46"/>
      <c r="D48" s="46">
        <v>2</v>
      </c>
      <c r="E48" s="46"/>
      <c r="F48" s="46"/>
      <c r="G48" s="46"/>
      <c r="H48" s="33"/>
      <c r="I48" s="33"/>
      <c r="J48" s="33"/>
      <c r="K48" s="33"/>
      <c r="L48" s="33"/>
      <c r="M48" s="33"/>
      <c r="N48" s="11"/>
      <c r="O48" s="11"/>
      <c r="P48" s="11"/>
      <c r="Q48" s="11"/>
      <c r="R48" s="11"/>
      <c r="S48" s="11"/>
      <c r="T48" s="11"/>
      <c r="U48" s="11"/>
      <c r="V48" s="11"/>
    </row>
    <row r="49" spans="1:22" s="3" customFormat="1" ht="18.75" customHeight="1">
      <c r="A49" s="11"/>
      <c r="B49" s="15" t="s">
        <v>45</v>
      </c>
      <c r="C49" s="34"/>
      <c r="D49" s="34">
        <v>2</v>
      </c>
      <c r="E49" s="34"/>
      <c r="F49" s="34"/>
      <c r="G49" s="34"/>
      <c r="H49" s="33"/>
      <c r="I49" s="33"/>
      <c r="J49" s="33"/>
      <c r="K49" s="33"/>
      <c r="L49" s="33"/>
      <c r="M49" s="33"/>
      <c r="N49" s="11"/>
      <c r="O49" s="11"/>
      <c r="P49" s="11"/>
      <c r="Q49" s="11"/>
      <c r="R49" s="11"/>
      <c r="S49" s="11"/>
      <c r="T49" s="11"/>
      <c r="U49" s="11"/>
      <c r="V49" s="11"/>
    </row>
    <row r="50" spans="1:22" s="3" customFormat="1" ht="95.25" customHeight="1">
      <c r="A50" s="11"/>
      <c r="B50" s="15" t="s">
        <v>46</v>
      </c>
      <c r="C50" s="50" t="s">
        <v>8</v>
      </c>
      <c r="D50" s="49">
        <f>D48/D49</f>
        <v>1</v>
      </c>
      <c r="E50" s="49"/>
      <c r="F50" s="49"/>
      <c r="G50" s="49"/>
      <c r="H50" s="33"/>
      <c r="I50" s="33"/>
      <c r="J50" s="33"/>
      <c r="K50" s="33"/>
      <c r="L50" s="33"/>
      <c r="M50" s="33"/>
      <c r="N50" s="11"/>
      <c r="O50" s="11"/>
      <c r="P50" s="11"/>
      <c r="Q50" s="11"/>
      <c r="R50" s="11"/>
      <c r="S50" s="11"/>
      <c r="T50" s="11"/>
      <c r="U50" s="11"/>
      <c r="V50" s="11"/>
    </row>
    <row r="51" spans="1:22" s="24" customFormat="1" ht="41.25" customHeight="1">
      <c r="A51" s="23"/>
      <c r="B51" s="18" t="s">
        <v>14</v>
      </c>
      <c r="C51" s="36">
        <f>C22*C25+C27*C30+C32*C35+C37*C40+C42*C45</f>
        <v>1</v>
      </c>
      <c r="D51" s="36">
        <f>D22*D25+D27*D30+D32*D35+D37*D40+D42*D45+D47*D50</f>
        <v>0.9999999999999999</v>
      </c>
      <c r="E51" s="36">
        <f>E22*E25+E27*E30+E32*E35+E37*E40+E42*E45</f>
        <v>1</v>
      </c>
      <c r="F51" s="41">
        <f>F22*F25+F27*F30</f>
        <v>1</v>
      </c>
      <c r="G51" s="36">
        <f>G22*G25+G27*G30+G32*G35+G37*G40+G42*G45+G47*G50</f>
        <v>1</v>
      </c>
      <c r="H51" s="35">
        <v>1</v>
      </c>
      <c r="I51" s="35">
        <f>I22*I25</f>
        <v>1</v>
      </c>
      <c r="J51" s="35">
        <f>J22*J25+J27*J30</f>
        <v>0.5</v>
      </c>
      <c r="K51" s="35">
        <f>K22*K25</f>
        <v>1</v>
      </c>
      <c r="L51" s="35" t="e">
        <f>L22*L25+L27*L30</f>
        <v>#DIV/0!</v>
      </c>
      <c r="M51" s="35">
        <f>M22*M25+M27*M30</f>
        <v>1</v>
      </c>
      <c r="N51" s="23"/>
      <c r="O51" s="23"/>
      <c r="P51" s="23"/>
      <c r="Q51" s="23"/>
      <c r="R51" s="23"/>
      <c r="S51" s="23"/>
      <c r="T51" s="23"/>
      <c r="U51" s="23"/>
      <c r="V51" s="23"/>
    </row>
    <row r="52" spans="1:22" s="1" customFormat="1" ht="38.25">
      <c r="A52" s="10"/>
      <c r="B52" s="14" t="s">
        <v>15</v>
      </c>
      <c r="C52" s="36">
        <f>C18*C51/C17</f>
        <v>0.9866502127112774</v>
      </c>
      <c r="D52" s="36">
        <f>D18*D51/D17</f>
        <v>0.8935805956248405</v>
      </c>
      <c r="E52" s="41">
        <f aca="true" t="shared" si="2" ref="E52:K52">E18*E51/E17</f>
        <v>0.9848838638159333</v>
      </c>
      <c r="F52" s="41">
        <f>E18*F51/E17</f>
        <v>0.9848838638159333</v>
      </c>
      <c r="G52" s="36">
        <f t="shared" si="2"/>
        <v>0.9836304220119647</v>
      </c>
      <c r="H52" s="36">
        <f t="shared" si="2"/>
        <v>0.9991996498453831</v>
      </c>
      <c r="I52" s="36">
        <f t="shared" si="2"/>
        <v>0.998518108352831</v>
      </c>
      <c r="J52" s="36">
        <f t="shared" si="2"/>
        <v>0.5</v>
      </c>
      <c r="K52" s="36">
        <f t="shared" si="2"/>
        <v>1</v>
      </c>
      <c r="L52" s="36" t="e">
        <f>(L14*L51)/L13</f>
        <v>#DIV/0!</v>
      </c>
      <c r="M52" s="36">
        <f>(M14*M51)/M13</f>
        <v>0.9980805127093325</v>
      </c>
      <c r="N52" s="10"/>
      <c r="O52" s="10"/>
      <c r="P52" s="10"/>
      <c r="Q52" s="10"/>
      <c r="R52" s="10"/>
      <c r="S52" s="10"/>
      <c r="T52" s="10"/>
      <c r="U52" s="10"/>
      <c r="V52" s="10"/>
    </row>
    <row r="53" spans="1:22" s="1" customFormat="1" ht="15">
      <c r="A53" s="10"/>
      <c r="B53" s="65" t="s">
        <v>12</v>
      </c>
      <c r="C53" s="66"/>
      <c r="D53" s="66"/>
      <c r="E53" s="66"/>
      <c r="F53" s="66"/>
      <c r="G53" s="66"/>
      <c r="H53" s="66"/>
      <c r="I53" s="66"/>
      <c r="J53" s="66"/>
      <c r="K53" s="66"/>
      <c r="L53" s="66"/>
      <c r="M53" s="67"/>
      <c r="N53" s="10"/>
      <c r="O53" s="10"/>
      <c r="P53" s="10"/>
      <c r="Q53" s="10"/>
      <c r="R53" s="10"/>
      <c r="S53" s="10"/>
      <c r="T53" s="10"/>
      <c r="U53" s="10"/>
      <c r="V53" s="10"/>
    </row>
    <row r="54" spans="1:22" s="6" customFormat="1" ht="12.75">
      <c r="A54" s="13"/>
      <c r="B54" s="19" t="s">
        <v>3</v>
      </c>
      <c r="C54" s="37">
        <f>C18</f>
        <v>90266286.64</v>
      </c>
      <c r="D54" s="37">
        <v>1611858.55</v>
      </c>
      <c r="E54" s="91">
        <f>E18</f>
        <v>5465196.16</v>
      </c>
      <c r="F54" s="92"/>
      <c r="G54" s="37">
        <f aca="true" t="shared" si="3" ref="G54:M54">G18</f>
        <v>19911475.17</v>
      </c>
      <c r="H54" s="37">
        <f t="shared" si="3"/>
        <v>1140000</v>
      </c>
      <c r="I54" s="37">
        <f t="shared" si="3"/>
        <v>440000</v>
      </c>
      <c r="J54" s="37">
        <v>0</v>
      </c>
      <c r="K54" s="37">
        <f t="shared" si="3"/>
        <v>50330</v>
      </c>
      <c r="L54" s="37">
        <f t="shared" si="3"/>
        <v>0</v>
      </c>
      <c r="M54" s="37">
        <f t="shared" si="3"/>
        <v>755000</v>
      </c>
      <c r="N54" s="13"/>
      <c r="O54" s="13"/>
      <c r="P54" s="13"/>
      <c r="Q54" s="13"/>
      <c r="R54" s="13"/>
      <c r="S54" s="13"/>
      <c r="T54" s="13"/>
      <c r="U54" s="13"/>
      <c r="V54" s="13"/>
    </row>
    <row r="55" spans="1:22" s="1" customFormat="1" ht="13.5" customHeight="1">
      <c r="A55" s="10"/>
      <c r="B55" s="73" t="s">
        <v>6</v>
      </c>
      <c r="C55" s="74"/>
      <c r="D55" s="74"/>
      <c r="E55" s="74"/>
      <c r="F55" s="74"/>
      <c r="G55" s="74"/>
      <c r="H55" s="74"/>
      <c r="I55" s="74"/>
      <c r="J55" s="74"/>
      <c r="K55" s="74"/>
      <c r="L55" s="74"/>
      <c r="M55" s="75"/>
      <c r="N55" s="10"/>
      <c r="O55" s="10"/>
      <c r="P55" s="10"/>
      <c r="Q55" s="10"/>
      <c r="R55" s="10"/>
      <c r="S55" s="10"/>
      <c r="T55" s="10"/>
      <c r="U55" s="10"/>
      <c r="V55" s="10"/>
    </row>
    <row r="56" spans="1:22" s="26" customFormat="1" ht="14.25" customHeight="1">
      <c r="A56" s="25"/>
      <c r="B56" s="20" t="s">
        <v>4</v>
      </c>
      <c r="C56" s="37">
        <f>C54-C57</f>
        <v>10473346.64</v>
      </c>
      <c r="D56" s="37">
        <f>D54</f>
        <v>1611858.55</v>
      </c>
      <c r="E56" s="91">
        <f>E54-E57</f>
        <v>4063996.16</v>
      </c>
      <c r="F56" s="92"/>
      <c r="G56" s="37">
        <f>G54</f>
        <v>19911475.17</v>
      </c>
      <c r="H56" s="37">
        <f>H54-H57</f>
        <v>91200.87000000011</v>
      </c>
      <c r="I56" s="37">
        <f>I54-I57</f>
        <v>35200.76000000001</v>
      </c>
      <c r="J56" s="37">
        <v>0</v>
      </c>
      <c r="K56" s="37">
        <f>K54-K57</f>
        <v>4030</v>
      </c>
      <c r="L56" s="37">
        <v>0</v>
      </c>
      <c r="M56" s="37">
        <f>M54-M57</f>
        <v>60435.77000000002</v>
      </c>
      <c r="N56" s="25"/>
      <c r="O56" s="25"/>
      <c r="P56" s="25"/>
      <c r="Q56" s="25"/>
      <c r="R56" s="25"/>
      <c r="S56" s="25"/>
      <c r="T56" s="25"/>
      <c r="U56" s="25"/>
      <c r="V56" s="25"/>
    </row>
    <row r="57" spans="1:22" s="28" customFormat="1" ht="15">
      <c r="A57" s="27"/>
      <c r="B57" s="20" t="s">
        <v>5</v>
      </c>
      <c r="C57" s="37">
        <v>79792940</v>
      </c>
      <c r="D57" s="37">
        <v>0</v>
      </c>
      <c r="E57" s="91">
        <v>1401200</v>
      </c>
      <c r="F57" s="92"/>
      <c r="G57" s="37">
        <v>1820000</v>
      </c>
      <c r="H57" s="38">
        <v>1048799.13</v>
      </c>
      <c r="I57" s="38">
        <v>404799.24</v>
      </c>
      <c r="J57" s="38">
        <v>0</v>
      </c>
      <c r="K57" s="38">
        <v>46300</v>
      </c>
      <c r="L57" s="37">
        <v>0</v>
      </c>
      <c r="M57" s="38">
        <v>694564.23</v>
      </c>
      <c r="N57" s="27"/>
      <c r="O57" s="27"/>
      <c r="P57" s="27"/>
      <c r="Q57" s="27"/>
      <c r="R57" s="27"/>
      <c r="S57" s="27"/>
      <c r="T57" s="27"/>
      <c r="U57" s="27"/>
      <c r="V57" s="27"/>
    </row>
    <row r="58" spans="1:22" s="1" customFormat="1" ht="15">
      <c r="A58" s="10"/>
      <c r="B58" s="65" t="s">
        <v>11</v>
      </c>
      <c r="C58" s="66"/>
      <c r="D58" s="66"/>
      <c r="E58" s="66"/>
      <c r="F58" s="66"/>
      <c r="G58" s="66"/>
      <c r="H58" s="66"/>
      <c r="I58" s="66"/>
      <c r="J58" s="66"/>
      <c r="K58" s="66"/>
      <c r="L58" s="66"/>
      <c r="M58" s="67"/>
      <c r="N58" s="10"/>
      <c r="O58" s="10"/>
      <c r="P58" s="10"/>
      <c r="Q58" s="10"/>
      <c r="R58" s="10"/>
      <c r="S58" s="10"/>
      <c r="T58" s="10"/>
      <c r="U58" s="10"/>
      <c r="V58" s="10"/>
    </row>
    <row r="59" spans="1:22" s="4" customFormat="1" ht="27" customHeight="1">
      <c r="A59" s="10"/>
      <c r="B59" s="14" t="s">
        <v>33</v>
      </c>
      <c r="C59" s="51">
        <f>C54</f>
        <v>90266286.64</v>
      </c>
      <c r="D59" s="52">
        <v>1611858.55</v>
      </c>
      <c r="E59" s="93">
        <f>E54</f>
        <v>5465196.16</v>
      </c>
      <c r="F59" s="94"/>
      <c r="G59" s="52">
        <f>G54</f>
        <v>19911475.17</v>
      </c>
      <c r="H59" s="38">
        <f>H18</f>
        <v>1140000</v>
      </c>
      <c r="I59" s="38">
        <f>I54</f>
        <v>440000</v>
      </c>
      <c r="J59" s="30">
        <v>0</v>
      </c>
      <c r="K59" s="30">
        <v>50330</v>
      </c>
      <c r="L59" s="38">
        <f>L54</f>
        <v>0</v>
      </c>
      <c r="M59" s="38">
        <f>M54</f>
        <v>755000</v>
      </c>
      <c r="N59" s="10"/>
      <c r="O59" s="10"/>
      <c r="P59" s="10"/>
      <c r="Q59" s="10"/>
      <c r="R59" s="10"/>
      <c r="S59" s="10"/>
      <c r="T59" s="10"/>
      <c r="U59" s="10"/>
      <c r="V59" s="10"/>
    </row>
    <row r="60" spans="1:22" s="58" customFormat="1" ht="13.5" customHeight="1">
      <c r="A60" s="57"/>
      <c r="B60" s="87"/>
      <c r="C60" s="80" t="s">
        <v>79</v>
      </c>
      <c r="D60" s="80" t="s">
        <v>82</v>
      </c>
      <c r="E60" s="72" t="s">
        <v>42</v>
      </c>
      <c r="F60" s="80" t="s">
        <v>87</v>
      </c>
      <c r="G60" s="80" t="s">
        <v>75</v>
      </c>
      <c r="H60" s="69" t="s">
        <v>90</v>
      </c>
      <c r="I60" s="69" t="s">
        <v>92</v>
      </c>
      <c r="J60" s="69" t="s">
        <v>68</v>
      </c>
      <c r="K60" s="69" t="s">
        <v>95</v>
      </c>
      <c r="L60" s="69" t="s">
        <v>97</v>
      </c>
      <c r="M60" s="69" t="s">
        <v>99</v>
      </c>
      <c r="N60" s="57"/>
      <c r="O60" s="57"/>
      <c r="P60" s="57"/>
      <c r="Q60" s="57"/>
      <c r="R60" s="57"/>
      <c r="S60" s="57"/>
      <c r="T60" s="57"/>
      <c r="U60" s="57"/>
      <c r="V60" s="57"/>
    </row>
    <row r="61" spans="1:22" s="58" customFormat="1" ht="147" customHeight="1">
      <c r="A61" s="57"/>
      <c r="B61" s="88"/>
      <c r="C61" s="72"/>
      <c r="D61" s="72"/>
      <c r="E61" s="72"/>
      <c r="F61" s="72"/>
      <c r="G61" s="89"/>
      <c r="H61" s="70"/>
      <c r="I61" s="70"/>
      <c r="J61" s="70"/>
      <c r="K61" s="70"/>
      <c r="L61" s="70"/>
      <c r="M61" s="70"/>
      <c r="N61" s="57"/>
      <c r="O61" s="57"/>
      <c r="P61" s="57"/>
      <c r="Q61" s="57"/>
      <c r="R61" s="57"/>
      <c r="S61" s="57"/>
      <c r="T61" s="57"/>
      <c r="U61" s="57"/>
      <c r="V61" s="57"/>
    </row>
    <row r="62" spans="1:22" s="58" customFormat="1" ht="144.75" customHeight="1">
      <c r="A62" s="57"/>
      <c r="B62" s="88"/>
      <c r="C62" s="72"/>
      <c r="D62" s="72"/>
      <c r="E62" s="72"/>
      <c r="F62" s="72"/>
      <c r="G62" s="89"/>
      <c r="H62" s="70"/>
      <c r="I62" s="70"/>
      <c r="J62" s="70"/>
      <c r="K62" s="70"/>
      <c r="L62" s="70"/>
      <c r="M62" s="70"/>
      <c r="N62" s="57"/>
      <c r="O62" s="57"/>
      <c r="P62" s="57"/>
      <c r="Q62" s="57"/>
      <c r="R62" s="57"/>
      <c r="S62" s="57"/>
      <c r="T62" s="57"/>
      <c r="U62" s="57"/>
      <c r="V62" s="57"/>
    </row>
    <row r="63" spans="1:22" s="58" customFormat="1" ht="270.75" customHeight="1">
      <c r="A63" s="57"/>
      <c r="B63" s="88"/>
      <c r="C63" s="72"/>
      <c r="D63" s="72"/>
      <c r="E63" s="72"/>
      <c r="F63" s="72"/>
      <c r="G63" s="89"/>
      <c r="H63" s="71"/>
      <c r="I63" s="71"/>
      <c r="J63" s="71"/>
      <c r="K63" s="71"/>
      <c r="L63" s="71"/>
      <c r="M63" s="71"/>
      <c r="N63" s="57"/>
      <c r="O63" s="57"/>
      <c r="P63" s="57"/>
      <c r="Q63" s="57"/>
      <c r="R63" s="57"/>
      <c r="S63" s="57"/>
      <c r="T63" s="57"/>
      <c r="U63" s="57"/>
      <c r="V63" s="57"/>
    </row>
  </sheetData>
  <sheetProtection/>
  <mergeCells count="36">
    <mergeCell ref="K60:K63"/>
    <mergeCell ref="E54:F54"/>
    <mergeCell ref="E56:F56"/>
    <mergeCell ref="E57:F57"/>
    <mergeCell ref="E59:F59"/>
    <mergeCell ref="B58:M58"/>
    <mergeCell ref="E11:F11"/>
    <mergeCell ref="E10:F10"/>
    <mergeCell ref="E13:F13"/>
    <mergeCell ref="E14:F14"/>
    <mergeCell ref="B12:M12"/>
    <mergeCell ref="B60:B63"/>
    <mergeCell ref="F60:F63"/>
    <mergeCell ref="G60:G63"/>
    <mergeCell ref="B16:M16"/>
    <mergeCell ref="J60:J63"/>
    <mergeCell ref="F2:G2"/>
    <mergeCell ref="F5:G5"/>
    <mergeCell ref="F4:G4"/>
    <mergeCell ref="D60:D63"/>
    <mergeCell ref="F3:G3"/>
    <mergeCell ref="B8:B9"/>
    <mergeCell ref="C60:C63"/>
    <mergeCell ref="C8:M8"/>
    <mergeCell ref="B7:G7"/>
    <mergeCell ref="E9:F9"/>
    <mergeCell ref="B53:M53"/>
    <mergeCell ref="E17:F17"/>
    <mergeCell ref="E18:F18"/>
    <mergeCell ref="H60:H63"/>
    <mergeCell ref="E60:E63"/>
    <mergeCell ref="B55:M55"/>
    <mergeCell ref="L60:L63"/>
    <mergeCell ref="I60:I63"/>
    <mergeCell ref="B19:M19"/>
    <mergeCell ref="M60:M63"/>
  </mergeCells>
  <printOptions horizontalCentered="1"/>
  <pageMargins left="0" right="0" top="0" bottom="0" header="0" footer="0"/>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2022-02-28T12:26:49Z</dcterms:modified>
  <cp:category/>
  <cp:version/>
  <cp:contentType/>
  <cp:contentStatus/>
</cp:coreProperties>
</file>