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25" windowWidth="7935" windowHeight="11430" activeTab="0"/>
  </bookViews>
  <sheets>
    <sheet name="Лист1" sheetId="1" r:id="rId1"/>
    <sheet name="Лист2" sheetId="2" r:id="rId2"/>
    <sheet name="Лист3" sheetId="3" r:id="rId3"/>
  </sheets>
  <definedNames>
    <definedName name="_xlnm.Print_Titles" localSheetId="0">'Лист1'!$8:$9</definedName>
  </definedNames>
  <calcPr fullCalcOnLoad="1"/>
</workbook>
</file>

<file path=xl/sharedStrings.xml><?xml version="1.0" encoding="utf-8"?>
<sst xmlns="http://schemas.openxmlformats.org/spreadsheetml/2006/main" count="141" uniqueCount="108">
  <si>
    <t>Показатели программы</t>
  </si>
  <si>
    <t>Основные результаты реализации программы</t>
  </si>
  <si>
    <t>Основные результаты реализации подпрограмм</t>
  </si>
  <si>
    <t>Всего,</t>
  </si>
  <si>
    <t>местный бюджет</t>
  </si>
  <si>
    <t>областной бюджет</t>
  </si>
  <si>
    <t>в том числе по источникам финансирования:</t>
  </si>
  <si>
    <t>Ответственный исполнитель</t>
  </si>
  <si>
    <t>-</t>
  </si>
  <si>
    <t>Общее число показателей подпрограммы, N</t>
  </si>
  <si>
    <t>Целевые индикаторы и показатели</t>
  </si>
  <si>
    <t>Выполнение расходных обязательств, связанных с реализацией программ</t>
  </si>
  <si>
    <t>Общий объем фактически произведенных расходов по источникам финансирования, руб.</t>
  </si>
  <si>
    <t>Наименование подпрограмм муниципальной программы</t>
  </si>
  <si>
    <r>
      <t>Индекс результативности подпрограммы, I</t>
    </r>
    <r>
      <rPr>
        <sz val="6"/>
        <color indexed="8"/>
        <rFont val="Times New Roman"/>
        <family val="1"/>
      </rPr>
      <t>р</t>
    </r>
    <r>
      <rPr>
        <sz val="10"/>
        <color indexed="8"/>
        <rFont val="Times New Roman"/>
        <family val="1"/>
      </rPr>
      <t xml:space="preserve"> I</t>
    </r>
    <r>
      <rPr>
        <sz val="6"/>
        <color indexed="8"/>
        <rFont val="Times New Roman"/>
        <family val="1"/>
      </rPr>
      <t>р</t>
    </r>
    <r>
      <rPr>
        <sz val="10"/>
        <color indexed="8"/>
        <rFont val="Times New Roman"/>
        <family val="1"/>
      </rPr>
      <t>=SUM(М</t>
    </r>
    <r>
      <rPr>
        <sz val="6"/>
        <color indexed="8"/>
        <rFont val="Times New Roman"/>
        <family val="1"/>
      </rPr>
      <t>п</t>
    </r>
    <r>
      <rPr>
        <sz val="10"/>
        <color indexed="8"/>
        <rFont val="Times New Roman"/>
        <family val="1"/>
      </rPr>
      <t xml:space="preserve">×S) </t>
    </r>
  </si>
  <si>
    <r>
      <t>Индекс эффективности подпрограммы, I</t>
    </r>
    <r>
      <rPr>
        <sz val="6"/>
        <color indexed="8"/>
        <rFont val="Times New Roman"/>
        <family val="1"/>
      </rPr>
      <t>э</t>
    </r>
    <r>
      <rPr>
        <sz val="10"/>
        <color indexed="8"/>
        <rFont val="Times New Roman"/>
        <family val="1"/>
      </rPr>
      <t xml:space="preserve"> I</t>
    </r>
    <r>
      <rPr>
        <sz val="6"/>
        <color indexed="8"/>
        <rFont val="Times New Roman"/>
        <family val="1"/>
      </rPr>
      <t>э</t>
    </r>
    <r>
      <rPr>
        <sz val="10"/>
        <color indexed="8"/>
        <rFont val="Times New Roman"/>
        <family val="1"/>
      </rPr>
      <t>=(V</t>
    </r>
    <r>
      <rPr>
        <sz val="6"/>
        <color indexed="8"/>
        <rFont val="Times New Roman"/>
        <family val="1"/>
      </rPr>
      <t>ф</t>
    </r>
    <r>
      <rPr>
        <sz val="10"/>
        <color indexed="8"/>
        <rFont val="Times New Roman"/>
        <family val="1"/>
      </rPr>
      <t>×I</t>
    </r>
    <r>
      <rPr>
        <sz val="6"/>
        <color indexed="8"/>
        <rFont val="Times New Roman"/>
        <family val="1"/>
      </rPr>
      <t>р</t>
    </r>
    <r>
      <rPr>
        <sz val="10"/>
        <color indexed="8"/>
        <rFont val="Times New Roman"/>
        <family val="1"/>
      </rPr>
      <t>)/V</t>
    </r>
    <r>
      <rPr>
        <sz val="6"/>
        <color indexed="8"/>
        <rFont val="Times New Roman"/>
        <family val="1"/>
      </rPr>
      <t>п</t>
    </r>
    <r>
      <rPr>
        <sz val="10"/>
        <color indexed="8"/>
        <rFont val="Times New Roman"/>
        <family val="1"/>
      </rPr>
      <t xml:space="preserve"> </t>
    </r>
  </si>
  <si>
    <t>Наименование целевого индикатора и показателя №1</t>
  </si>
  <si>
    <t>Наименование целевого индикатора и показателя №6</t>
  </si>
  <si>
    <t>Наименование целевого индикатора и показателя №5</t>
  </si>
  <si>
    <t>Наименование целевого индикатора и показателя №4</t>
  </si>
  <si>
    <t>Наименование целевого индикатора и показателя №3</t>
  </si>
  <si>
    <t>Наименование целевого индикатора и показателя №2</t>
  </si>
  <si>
    <t>Годовой план по подпрограмме, руб.</t>
  </si>
  <si>
    <t>Факт отчетного периода по подпрограмме, руб.</t>
  </si>
  <si>
    <t>«Развитие культуры Красноборского городского поселения Тосненского района Ленинградской области»</t>
  </si>
  <si>
    <t>«Безопасность на территории Красноборского городского поселения  Тосненского района Ленинградской области»</t>
  </si>
  <si>
    <t>«Газификация территории Красноборского городского поселения Тосненского района Ленинградской области»</t>
  </si>
  <si>
    <t>«Благоустройство территории Красноборского городского поселения Тосненского района Ленинградской области»</t>
  </si>
  <si>
    <t>Реквизиты НПА, утверждающего программу (вносящего изменения в программу): постановления администрации Красноборского городского поселения Тосненского района Ленинградской области</t>
  </si>
  <si>
    <t>директор МКУК «Краснеоборский центр досуга и народного творчества"  Байкова Е.В.</t>
  </si>
  <si>
    <t>1.«Поддержание и развитие существующей сети автомобильных дорог общего пользования местного значения на территории Красноборского городского поселения Тосненского района Ленинградской области»</t>
  </si>
  <si>
    <t xml:space="preserve">2.«Обеспечение условий для организации дорожного движения на территории Красноборского  городского поселения Тосненского района Ленинградской области» </t>
  </si>
  <si>
    <t>1. «Обеспечение  гражданской обороны, защиты населения и территорий от чрезвычайных ситуаций природного и техногенного характера"   2. "Обеспечение пожарной безопасности и безопасности людей на водных объектах»</t>
  </si>
  <si>
    <t>«Развитие автомобильных дорог Красноборского городского поселения Тосненского района Ленинградской области »</t>
  </si>
  <si>
    <t>Всего выполнено:</t>
  </si>
  <si>
    <t>нет</t>
  </si>
  <si>
    <t>увеличение доли количества посещений культурно-досуговых мероприятий (%)</t>
  </si>
  <si>
    <t>снижение общего уровня риска возниконовения чрезвычайных ситуаций природногои техногенного характера,(%)</t>
  </si>
  <si>
    <t>поддержание внутрипоселковых дорог на уровне, соответствущем категории дороги, путем содержания, (%)</t>
  </si>
  <si>
    <t>Приложение 1</t>
  </si>
  <si>
    <t>к распоряжению администрации Красноборского</t>
  </si>
  <si>
    <t xml:space="preserve">городского поселения Тосненского района </t>
  </si>
  <si>
    <t xml:space="preserve"> </t>
  </si>
  <si>
    <t>В рамках данной подпрограммы проведены  мероприятия по содержанию дорог в зимнее время.</t>
  </si>
  <si>
    <r>
      <t>Вес показателя, М</t>
    </r>
    <r>
      <rPr>
        <sz val="6"/>
        <rFont val="Times New Roman"/>
        <family val="1"/>
      </rPr>
      <t xml:space="preserve">п   </t>
    </r>
    <r>
      <rPr>
        <sz val="10"/>
        <rFont val="Times New Roman"/>
        <family val="1"/>
      </rPr>
      <t>М</t>
    </r>
    <r>
      <rPr>
        <sz val="6"/>
        <rFont val="Times New Roman"/>
        <family val="1"/>
      </rPr>
      <t>п</t>
    </r>
    <r>
      <rPr>
        <sz val="10"/>
        <rFont val="Times New Roman"/>
        <family val="1"/>
      </rPr>
      <t>=1/N</t>
    </r>
  </si>
  <si>
    <r>
      <t>Установленный (плановый), R</t>
    </r>
    <r>
      <rPr>
        <sz val="6"/>
        <rFont val="Times New Roman"/>
        <family val="1"/>
      </rPr>
      <t>п</t>
    </r>
  </si>
  <si>
    <r>
      <t>Достигнутый, R</t>
    </r>
    <r>
      <rPr>
        <sz val="6"/>
        <rFont val="Times New Roman"/>
        <family val="1"/>
      </rPr>
      <t>ф</t>
    </r>
  </si>
  <si>
    <r>
      <t>Соотношение достигнутых и плановых результатов целевых значений показателей, S, при увеличении показателя S=R</t>
    </r>
    <r>
      <rPr>
        <sz val="6"/>
        <rFont val="Times New Roman"/>
        <family val="1"/>
      </rPr>
      <t>ф</t>
    </r>
    <r>
      <rPr>
        <sz val="10"/>
        <rFont val="Times New Roman"/>
        <family val="1"/>
      </rPr>
      <t>/R</t>
    </r>
    <r>
      <rPr>
        <sz val="6"/>
        <rFont val="Times New Roman"/>
        <family val="1"/>
      </rPr>
      <t>п</t>
    </r>
    <r>
      <rPr>
        <sz val="10"/>
        <rFont val="Times New Roman"/>
        <family val="1"/>
      </rPr>
      <t>,
при уменьшении показателя S=R</t>
    </r>
    <r>
      <rPr>
        <sz val="6"/>
        <rFont val="Times New Roman"/>
        <family val="1"/>
      </rPr>
      <t>п</t>
    </r>
    <r>
      <rPr>
        <sz val="10"/>
        <rFont val="Times New Roman"/>
        <family val="1"/>
      </rPr>
      <t>/R</t>
    </r>
    <r>
      <rPr>
        <sz val="6"/>
        <rFont val="Times New Roman"/>
        <family val="1"/>
      </rPr>
      <t>ф</t>
    </r>
  </si>
  <si>
    <r>
      <t>Годовой план в целом по программе,V</t>
    </r>
    <r>
      <rPr>
        <sz val="6"/>
        <rFont val="Times New Roman"/>
        <family val="1"/>
      </rPr>
      <t>п</t>
    </r>
    <r>
      <rPr>
        <sz val="10"/>
        <rFont val="Times New Roman"/>
        <family val="1"/>
      </rPr>
      <t>, руб.</t>
    </r>
  </si>
  <si>
    <r>
      <t>Факт отчетного периода в целом по программе,V</t>
    </r>
    <r>
      <rPr>
        <sz val="6"/>
        <rFont val="Times New Roman"/>
        <family val="1"/>
      </rPr>
      <t>ф</t>
    </r>
    <r>
      <rPr>
        <sz val="10"/>
        <rFont val="Times New Roman"/>
        <family val="1"/>
      </rPr>
      <t>, руб.</t>
    </r>
  </si>
  <si>
    <t>ведущий специалист администрации Романова Е.А.</t>
  </si>
  <si>
    <t>ведущий специалист администрации Савченко Е.А.</t>
  </si>
  <si>
    <t>ведущий специалист администрации Матвеев Д.Ю.</t>
  </si>
  <si>
    <t>"Развитие части территории Красноборского городского поселения Тосненского района Ленинградской области»</t>
  </si>
  <si>
    <t>«Развитие части территории Красноборского городского поселения Тосненского района Ленинградской области в иных формах местного самоуправления»</t>
  </si>
  <si>
    <t>"Развитие и поддержка малого и среднего предпринимательств Красноборского городского поселения Тосненского района Ленинградской области»</t>
  </si>
  <si>
    <t xml:space="preserve">"Предотвращение распространения борщевика Сосновского на территории Красноборского городского поселения Тосненского района Ленинградской области»  </t>
  </si>
  <si>
    <t>"Формирование комфортной городской среды на территории Красноборского городского поселения Тосненского района Ленинградской области»</t>
  </si>
  <si>
    <t>"Охрана окружающей среды Красноборского городского поселения Тосненского района Ленинградской области»</t>
  </si>
  <si>
    <t>реализованные мероприятия по благоустройству территории, ремонту автомобильных дорог общего пользования (ед.)</t>
  </si>
  <si>
    <t>приведение в качественное состояние элементов благоустройства – 13-18%;</t>
  </si>
  <si>
    <t>снижение количества обращений граждан по вопросам благоустройства – на 20-25%;(ед.)</t>
  </si>
  <si>
    <t>экономия по расходу электроэнергии уличного освещения – на 20-25%.(%)</t>
  </si>
  <si>
    <t xml:space="preserve">1. «Обеспечение жителей Красноборского городского поселения Тосненского района Ленинградской области  услугами в сфере культуры и досуга»
Основное мероприятие ««Развитие культуры на территории поселения».
2. «Обеспечение условий реализации программы "Развитие культуры Красноборского городского поселения Тосненского района Ленинградской области»;
Основное мероприятие «Развитие и модернизация объектов культуры поселения»
 </t>
  </si>
  <si>
    <t xml:space="preserve">число работников культуры, прошедших профессиональную переподготовку или повышение квалификации: 2019 -  3 чел.  </t>
  </si>
  <si>
    <t>Доля благоустроенных дворовых территорий (%)</t>
  </si>
  <si>
    <t>реализованные мероприятия по благоустройству территории сельских населенных пунктов Красноборского городского поселения (ед.)</t>
  </si>
  <si>
    <t>Значительное снижение доли ликвидированных объектов накопленного экологического ущерба на территории Красноборского городского поселения Тосненского района Ленинградской области (%)</t>
  </si>
  <si>
    <t xml:space="preserve">население, охваченное организованным
сбором и вывозом отходов (%)
</t>
  </si>
  <si>
    <t>рост числа субъектов малого и среднего предпринимательства, получивших поддержку в форме услуг имущественного, информационного, консультационного и обучающего характера(ед.)</t>
  </si>
  <si>
    <t>насыщение потребительского рынка качественными и доступными  для массового покупателя товарами и услугами (%)</t>
  </si>
  <si>
    <t xml:space="preserve">В рамках данной программы реализуется информационная и консультационные услуги поддержка малого бизнеса (выделение субсидий), но обращений не поступало. </t>
  </si>
  <si>
    <t>Техническое обслуживание газовых сетей (км)</t>
  </si>
  <si>
    <t>снижение колическтва преступлений и правонарушений в общественных местах, (%)</t>
  </si>
  <si>
    <t>сповышение антитеррористической защищенности объектов, жизнеобеспечения населения и мест с массовым пребыванием людей, (%)</t>
  </si>
  <si>
    <t>Освобождение от борщевика Сосновского  на территории Красноборского городского поселения (га)</t>
  </si>
  <si>
    <t>Ленинградской области от  23.03.2021 №29</t>
  </si>
  <si>
    <t>18 839 466,42 </t>
  </si>
  <si>
    <t>число культурно-досуговых, молодежных мероприятий:  2020 - 59 ед.</t>
  </si>
  <si>
    <t xml:space="preserve">число учреждений культуры, имеющих свой сайт: 2020 -  1 ед. </t>
  </si>
  <si>
    <t>увеличение числа подростков и молодежи, обеспеченных временной трудовой занятостью (2020г.-1,1%)</t>
  </si>
  <si>
    <t xml:space="preserve"> 21.12.2020  №489                20.08.2020 № 295                19.02.2020 № 35                  14.11.2019 № 434 </t>
  </si>
  <si>
    <t>21.12.2020 №488                  10.08.2020 №283                 14.11.2019 №426</t>
  </si>
  <si>
    <t>ликвидация пожаров в короткие сроки без наступления тяжких последствий, в тч содержание естественных и искусственных водоисточников с подъездными площадками  (%)</t>
  </si>
  <si>
    <t>обучение населения правилам пожарной безопасности,%</t>
  </si>
  <si>
    <t>обучение населения противодействию терроризму,%</t>
  </si>
  <si>
    <t xml:space="preserve"> 28.04.2020 №140     26.03.2020 №76   14.11.2019 №435</t>
  </si>
  <si>
    <t>поддержание внутри поселковых дорог и искусственных сооружений на них на уровне, соответствующем категории дороги, путем содержания 100 процентов дорог и сооружений на них, (%)</t>
  </si>
  <si>
    <t xml:space="preserve">Ремонт автомобильной дороги общего пользования местного значения ул.5-я дорога (участок от Красноброрского пр. до Большого пр.), г.п. Красный Бор                                                        Тосненского района Ленинградской области
Ремонт автомобильной дороги общего пользования местного значения ул. 11-я дорога (участок от дома № 39 по ул. 11-я дорога до ул. Калинина), г.п. Красный Бор                                         Тосненского района Ленинградской области
Ремонт автомобильной дороги  общего пользования местного значения ул. Калинина (участок от ул. Дубровского до ул.11-я дорога), г.п. Красный Бор  Тосненского района Ленинградской области
Ремонт автомобильной дороги  общего пользования местного значения ул. Рабочая, г.п. Красный Бор Тосненского района Ленинградской области
Ремонт автомобильной дороги  общего пользования местного значения ул. 10-я дорога (участок от пр.Карла Маркса до ул. Новая), г.п. Красный Бор Тосненского района Ленинградской области 
Ремонт автомобильной дороги  общего пользования местного значения ул. 6-я дорога (участок от Красноборского пр. до пр. Энгельса, от пр. Карла Маркса до Большого пр.), г.п. Красный Бор Тосненского района Ленинградской области 
Ремонт автомобильной дороги общего пользования местного значения: пер. Гагарина г.п. Красный Бор Тосненского района Ленинградской области
Выполнение разметки ул.Комсомольская, ул.Воскова, пр. Карла Маркса
Составление смет и положительное заключение проверки сметной документации
</t>
  </si>
  <si>
    <t xml:space="preserve">В рамках данной подпрограммы проведены следующие мероприятия: 
1. обслуживание видео камер
2. Чистка и обустройство пожарных водоемов, 
3. Проверка  гидрантов,
4.Проведение акарицидная обработка.
</t>
  </si>
  <si>
    <t xml:space="preserve">
20.08.2020 №294                     28.04.2020 №134                      14.11.2019 №436
</t>
  </si>
  <si>
    <t>ведущий специалист администрации Крылова Л.Л.</t>
  </si>
  <si>
    <t>изготовление/актуализация схемы газоснабжение,ед.</t>
  </si>
  <si>
    <t xml:space="preserve">В рамках данной программы в 2020г проведены  мероприятия по обслуживанию газовых сетей., выполнен расчет потребности газа в мкр Марковка, выполнены работы по актуализации схемы газоснабжения </t>
  </si>
  <si>
    <t>21.12.2020№484 17.09.2020№349 20.08.2020 №292   18.02.2020 №32   14.11.2019 №438</t>
  </si>
  <si>
    <t xml:space="preserve">В рамках дананой программы в 2020 году были проведены следующие мероприятия:
1. Содержание и обслуживание наружных сетей уличного освещения на територии Красноборского городского поселения,
2. Экономия по энергосервисному контракту
3.Уличное освещение электроэнергия,
4. Благоустройство и озеленение (субсидии МБУ "БиО")
5. Содержание гражданских захоронений, 
6. Чистка канав. 7  Монтаж хоккейной площадки у многоквартирного дома №10/1, ул. Комсомольская в г.п. Красный Бор Тосненского района Ленинградской области 8  Ремонт пешеходной дорожки  на ул. Комсомольская  (участок от  д. № 6 до д. № 2)  в г.п. Красный Бор Тосненского района Ленинградской области 9  Мероприятия по организации сбора и вывоза бытовых отходов 
10 Замена энергосберегающих ламп, установленных в 2017г. в г.п.Красный Бор
11 Подготовка дизайн-проекта по благоустройству общественной территории
12  Строительный контроль (мемориал воинские захоронения) 
</t>
  </si>
  <si>
    <t>21.12.2020   №486  08.07.2020 №237  14.11.2019 №428</t>
  </si>
  <si>
    <t>в рамках данной подпрограммы выполнены работы по ремонту дороги 7-я дорога (уч. От Красноборского пр. до Большого пр.) а в г.п. Красный Бор Тосненского р-на ЛО</t>
  </si>
  <si>
    <t>21.12.2020 № 487   09.07.2020 №251    14.11.2019 №439</t>
  </si>
  <si>
    <t>в рамках данной программы в 2020 году были выполнены мероприятия по закупке ремонту дороги в нраницах дереани Мишкино</t>
  </si>
  <si>
    <t>10.11.2020 №425 14.11.2019 №437</t>
  </si>
  <si>
    <t>20.07.2020 №266 14.11.19 № 426</t>
  </si>
  <si>
    <t>В рамках данной программы в 2020 были выполнены работы по ликвидации распространения борщевика Сосновского, обработка территорий.</t>
  </si>
  <si>
    <t>28.04.2020 №136    13.11.2019 № 424</t>
  </si>
  <si>
    <t>В рамках данной программы в 2020 году работы не выполнялись в связи с отсутствием финансирования</t>
  </si>
  <si>
    <t>21.12.20 №485  20.08.2020 №293  21.05.2020 №173</t>
  </si>
  <si>
    <t>В рамках данной программы были проведены мероприятия по организации контейнерных мусорных площадок, а также ликвидации несанкционированных свалок</t>
  </si>
  <si>
    <t xml:space="preserve">1 Праздничные мероприятия к Дню пожилого человека 
- выставка
-фестиваль творчества пожилых людей
2 Фольклорный праздник «Осенины» 
3 Конкурс поделок «Дары осени»
4 Фольклорный праздник «Осенняя ярмарка»
5 Концертная программа коллектива «Красноборочка» в ДК «Славянка»
6 Познавательная программа «Правила движения» (совместно с д/с)  
7 Фольклорный праздник «Осенние посиделки»      
8 Концертная онлайн программа «День народного единства»
9 Фольклорный праздник «Колядки» 
10 Новогодние поздравления в коллективах и ЛО 
11 Онлайн конкурс стихов
12 Онлайн конкурс рисунков
13 Поздравления от Деда Мороза участников Совета ветеранов и актива (индивидуальные)
14 Онлайн поздравительная открытка от н.к.в.а. «Красноборочка»
15 Вручение подарков от Деда Мороза детям в д/с
16 Онлайн Новогодний концерт 
17 Поздравление жителей Ленинградской области с Новым годом на канале «ЛенТВ24»
 Участие в онлайн конкурсах
1 VI фестиваль творчества "Золото в годах» в СПб
2 Всероссийский  Онлайн конкурс «Твори! Участвуй! Побеждай!  Г. Москва (ДПТ творчество)
3 II Всероссийский  Онлайн конкурс «Надежды России»
4 II Всероссийский  Онлайн конкурс «Гордость России»
5 Районный фестиваль-конкурс «Себе на радость…»
6 Конкурс социальных видеороликов «Внуки» в рамках соц. Проекта «СуперМамы» г. Сосновый Бор
7 Областной конкурс творческих работ жителей Ленинградской области "Многонациональная Ленинградская область".
8 Всероссийский фестиваль любительского художественного творчества "Возьмёмся за руки, друзья" 
г.Югра, Ханты-Мансийский АО Окружной ДНТ
при поддержке ФБГУК «Государственный Российский ДНТ им. В.Д. Поленова»
9 Межнациональный фестиваль «Под небом Тосненским единым»
посвящённый Дню народного единства
10 VII районный вокальный конкурс-фестиваль «Дорога без конца», посвященный памяти Михаила Борисовича Иконникова
11 Районная выставка ДПТ «Город мастеров»
12 Районный конкурс «Театральная осень»
13 XIV Царскосельский фольклорный фестиваль "Храни себя, Россия!"  г. Пушкин
14 Открытый конкурс сценических искусств «Приморская звезда» г. СПб
15 VI Открытый Фестиваль семейных театров «Сказка приходит в твой дом» Северо-западного округа Архангельская обл.
16 ХIII Областной фестиваль-конкурс народного творчества «Любовь моя – моя Россия»
17 XVIII Областной конкурс молодых семей «Дружная семья»
18 V Межрегиональный конкурс творческих коллективов и солистов «Троицкие обереги — 2020»
г. Тверь,
Тверской областной ДНТ и ФБГУК «Госуд. Российский ДНТ им. В.Д. Поленова» при поддержке Министерства культуры РФ
19 Всероссийский конкурс «Твори! Участвуй! Побеждай!
Театральное творчество  Г. Москва
20 Конкурс проектно-исследовательских и методических работ «Моя Отчизна 2020» г. Москва
21 VI открытый фестиваль-конкурс народного творчества
«Серебряный родник»  г. Подпорожье ЛО
22 IV районный открытый фестиваль-конкурс песни и танца «Пою моё Отечество»  г. Сланцы ЛО
23 ХVI районный фестиваль народного прикладного искусства «Никольщина в Федоровском -2020»
24 Всероссийский конкурс «Мой успех!» (театральное творчество)  Г. Москва
25 Всероссийский конкурс «Твори и побеждай!
ДПТ творчество  г. Москва
 Участие в спортивных соревнованиях
1 Районная спартакиада «Пенсионеры за ЗОЖ»
2 Чемпионат Тосненского района по мини-футболу            
3 Кубок Тосненского района по мини футболу
4 Открытое первенство Ульяновского городского поселения по боксу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</si>
</sst>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color theme="1"/>
      <name val="Calibri"/>
      <family val="2"/>
    </font>
    <font>
      <sz val="11"/>
      <color indexed="8"/>
      <name val="Calibri"/>
      <family val="2"/>
    </font>
    <font>
      <sz val="10"/>
      <color indexed="8"/>
      <name val="Times New Roman"/>
      <family val="1"/>
    </font>
    <font>
      <sz val="6"/>
      <color indexed="8"/>
      <name val="Times New Roman"/>
      <family val="1"/>
    </font>
    <font>
      <sz val="11"/>
      <name val="Times New Roman"/>
      <family val="1"/>
    </font>
    <font>
      <sz val="10"/>
      <name val="Times New Roman"/>
      <family val="1"/>
    </font>
    <font>
      <sz val="8"/>
      <name val="Times New Roman"/>
      <family val="1"/>
    </font>
    <font>
      <b/>
      <sz val="10"/>
      <name val="Times New Roman"/>
      <family val="1"/>
    </font>
    <font>
      <sz val="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b/>
      <sz val="10"/>
      <color indexed="8"/>
      <name val="Times New Roman"/>
      <family val="1"/>
    </font>
    <font>
      <sz val="8"/>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rgb="FF000000"/>
      <name val="Times New Roman"/>
      <family val="1"/>
    </font>
    <font>
      <sz val="8"/>
      <color theme="1"/>
      <name val="Times New Roman"/>
      <family val="1"/>
    </font>
    <font>
      <b/>
      <sz val="10"/>
      <color theme="1"/>
      <name val="Times New Roman"/>
      <family val="1"/>
    </font>
    <font>
      <sz val="8"/>
      <color theme="1"/>
      <name val="Calibri"/>
      <family val="2"/>
    </font>
    <font>
      <b/>
      <sz val="10"/>
      <color rgb="FF0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right/>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94">
    <xf numFmtId="0" fontId="0" fillId="0" borderId="0" xfId="0" applyFont="1" applyAlignment="1">
      <alignment/>
    </xf>
    <xf numFmtId="0" fontId="50" fillId="0" borderId="0" xfId="0" applyFont="1" applyAlignment="1">
      <alignment/>
    </xf>
    <xf numFmtId="0" fontId="50" fillId="0" borderId="0" xfId="0" applyFont="1" applyAlignment="1">
      <alignment/>
    </xf>
    <xf numFmtId="0" fontId="4" fillId="0" borderId="0" xfId="0" applyFont="1" applyAlignment="1">
      <alignment/>
    </xf>
    <xf numFmtId="0" fontId="50" fillId="0" borderId="0" xfId="0" applyFont="1" applyAlignment="1">
      <alignment vertical="center"/>
    </xf>
    <xf numFmtId="0" fontId="4" fillId="0" borderId="0" xfId="0" applyFont="1" applyAlignment="1">
      <alignment vertical="center"/>
    </xf>
    <xf numFmtId="0" fontId="51" fillId="0" borderId="0" xfId="0" applyFont="1" applyAlignment="1">
      <alignment/>
    </xf>
    <xf numFmtId="0" fontId="40" fillId="0" borderId="0" xfId="0" applyFont="1" applyAlignment="1">
      <alignment vertical="center"/>
    </xf>
    <xf numFmtId="0" fontId="5" fillId="0" borderId="0" xfId="0" applyFont="1" applyAlignment="1">
      <alignment vertical="center"/>
    </xf>
    <xf numFmtId="0" fontId="40" fillId="0" borderId="0" xfId="0" applyFont="1" applyBorder="1" applyAlignment="1">
      <alignment horizontal="justify" vertical="center"/>
    </xf>
    <xf numFmtId="0" fontId="50" fillId="0" borderId="0" xfId="0" applyFont="1" applyBorder="1" applyAlignment="1">
      <alignment horizontal="justify" vertical="center"/>
    </xf>
    <xf numFmtId="0" fontId="4" fillId="0" borderId="0" xfId="0" applyFont="1" applyBorder="1" applyAlignment="1">
      <alignment horizontal="justify" vertical="center"/>
    </xf>
    <xf numFmtId="0" fontId="5" fillId="0" borderId="0" xfId="0" applyFont="1" applyBorder="1" applyAlignment="1">
      <alignment horizontal="justify" vertical="center"/>
    </xf>
    <xf numFmtId="0" fontId="51" fillId="0" borderId="0" xfId="0" applyFont="1" applyBorder="1" applyAlignment="1">
      <alignment horizontal="justify" vertical="center"/>
    </xf>
    <xf numFmtId="0" fontId="51" fillId="0" borderId="10" xfId="0" applyFont="1" applyBorder="1" applyAlignment="1">
      <alignment horizontal="justify" vertical="distributed" wrapText="1"/>
    </xf>
    <xf numFmtId="0" fontId="5" fillId="0" borderId="10" xfId="0" applyFont="1" applyBorder="1" applyAlignment="1">
      <alignment horizontal="justify" vertical="distributed" wrapText="1"/>
    </xf>
    <xf numFmtId="0" fontId="6" fillId="0" borderId="10" xfId="0" applyFont="1" applyBorder="1" applyAlignment="1">
      <alignment horizontal="justify" vertical="distributed" wrapText="1"/>
    </xf>
    <xf numFmtId="4" fontId="5" fillId="0" borderId="10" xfId="0" applyNumberFormat="1" applyFont="1" applyBorder="1" applyAlignment="1">
      <alignment horizontal="justify" vertical="distributed" wrapText="1"/>
    </xf>
    <xf numFmtId="2" fontId="51" fillId="0" borderId="10" xfId="0" applyNumberFormat="1" applyFont="1" applyBorder="1" applyAlignment="1">
      <alignment horizontal="justify" vertical="distributed" wrapText="1"/>
    </xf>
    <xf numFmtId="0" fontId="51" fillId="0" borderId="10" xfId="0" applyFont="1" applyBorder="1" applyAlignment="1">
      <alignment horizontal="justify" vertical="distributed"/>
    </xf>
    <xf numFmtId="4" fontId="51" fillId="0" borderId="10" xfId="0" applyNumberFormat="1" applyFont="1" applyBorder="1" applyAlignment="1">
      <alignment horizontal="justify" vertical="distributed"/>
    </xf>
    <xf numFmtId="4" fontId="5" fillId="0" borderId="0" xfId="0" applyNumberFormat="1" applyFont="1" applyBorder="1" applyAlignment="1">
      <alignment horizontal="justify" vertical="center"/>
    </xf>
    <xf numFmtId="4" fontId="5" fillId="0" borderId="0" xfId="0" applyNumberFormat="1" applyFont="1" applyAlignment="1">
      <alignment vertical="center"/>
    </xf>
    <xf numFmtId="2" fontId="50" fillId="0" borderId="0" xfId="0" applyNumberFormat="1" applyFont="1" applyBorder="1" applyAlignment="1">
      <alignment horizontal="justify" vertical="center"/>
    </xf>
    <xf numFmtId="2" fontId="50" fillId="0" borderId="0" xfId="0" applyNumberFormat="1" applyFont="1" applyAlignment="1">
      <alignment/>
    </xf>
    <xf numFmtId="4" fontId="51" fillId="0" borderId="0" xfId="0" applyNumberFormat="1" applyFont="1" applyBorder="1" applyAlignment="1">
      <alignment horizontal="justify" vertical="center"/>
    </xf>
    <xf numFmtId="4" fontId="51" fillId="0" borderId="0" xfId="0" applyNumberFormat="1" applyFont="1" applyAlignment="1">
      <alignment vertical="center"/>
    </xf>
    <xf numFmtId="4" fontId="50" fillId="0" borderId="0" xfId="0" applyNumberFormat="1" applyFont="1" applyBorder="1" applyAlignment="1">
      <alignment horizontal="justify" vertical="center"/>
    </xf>
    <xf numFmtId="4" fontId="50" fillId="0" borderId="0" xfId="0" applyNumberFormat="1" applyFont="1" applyAlignment="1">
      <alignment vertical="center"/>
    </xf>
    <xf numFmtId="0" fontId="0" fillId="33" borderId="0" xfId="0" applyFill="1" applyAlignment="1">
      <alignment/>
    </xf>
    <xf numFmtId="0" fontId="50" fillId="33" borderId="10" xfId="0" applyFont="1" applyFill="1" applyBorder="1" applyAlignment="1">
      <alignment horizontal="justify" vertical="distributed"/>
    </xf>
    <xf numFmtId="0" fontId="6" fillId="33" borderId="10" xfId="0" applyFont="1" applyFill="1" applyBorder="1" applyAlignment="1">
      <alignment horizontal="justify" vertical="distributed" wrapText="1"/>
    </xf>
    <xf numFmtId="4" fontId="4" fillId="33" borderId="10" xfId="0" applyNumberFormat="1" applyFont="1" applyFill="1" applyBorder="1" applyAlignment="1">
      <alignment horizontal="justify" vertical="distributed"/>
    </xf>
    <xf numFmtId="0" fontId="4" fillId="33" borderId="10" xfId="0" applyFont="1" applyFill="1" applyBorder="1" applyAlignment="1">
      <alignment horizontal="justify" vertical="distributed"/>
    </xf>
    <xf numFmtId="0" fontId="5" fillId="33" borderId="10" xfId="0" applyFont="1" applyFill="1" applyBorder="1" applyAlignment="1">
      <alignment horizontal="justify" vertical="distributed"/>
    </xf>
    <xf numFmtId="2" fontId="50" fillId="33" borderId="10" xfId="0" applyNumberFormat="1" applyFont="1" applyFill="1" applyBorder="1" applyAlignment="1">
      <alignment horizontal="justify" vertical="distributed"/>
    </xf>
    <xf numFmtId="2" fontId="51" fillId="33" borderId="10" xfId="0" applyNumberFormat="1" applyFont="1" applyFill="1" applyBorder="1" applyAlignment="1">
      <alignment horizontal="justify" vertical="distributed" wrapText="1"/>
    </xf>
    <xf numFmtId="4" fontId="51" fillId="33" borderId="10" xfId="0" applyNumberFormat="1" applyFont="1" applyFill="1" applyBorder="1" applyAlignment="1">
      <alignment horizontal="justify" vertical="distributed"/>
    </xf>
    <xf numFmtId="4" fontId="50" fillId="33" borderId="10" xfId="0" applyNumberFormat="1" applyFont="1" applyFill="1" applyBorder="1" applyAlignment="1">
      <alignment horizontal="justify" vertical="distributed"/>
    </xf>
    <xf numFmtId="0" fontId="50" fillId="33" borderId="10" xfId="0" applyFont="1" applyFill="1" applyBorder="1" applyAlignment="1">
      <alignment horizontal="justify" vertical="distributed" wrapText="1"/>
    </xf>
    <xf numFmtId="4" fontId="5" fillId="33" borderId="10" xfId="0" applyNumberFormat="1" applyFont="1" applyFill="1" applyBorder="1" applyAlignment="1">
      <alignment horizontal="justify" vertical="distributed" wrapText="1"/>
    </xf>
    <xf numFmtId="2" fontId="5" fillId="33" borderId="10" xfId="0" applyNumberFormat="1" applyFont="1" applyFill="1" applyBorder="1" applyAlignment="1">
      <alignment horizontal="justify" vertical="distributed" wrapText="1"/>
    </xf>
    <xf numFmtId="0" fontId="50" fillId="33" borderId="0" xfId="0" applyFont="1" applyFill="1" applyAlignment="1">
      <alignment/>
    </xf>
    <xf numFmtId="0" fontId="50" fillId="33" borderId="0" xfId="0" applyFont="1" applyFill="1" applyAlignment="1">
      <alignment/>
    </xf>
    <xf numFmtId="0" fontId="52" fillId="33" borderId="10" xfId="0" applyFont="1" applyFill="1" applyBorder="1" applyAlignment="1">
      <alignment horizontal="justify" vertical="distributed" wrapText="1"/>
    </xf>
    <xf numFmtId="49" fontId="50" fillId="33" borderId="10" xfId="0" applyNumberFormat="1" applyFont="1" applyFill="1" applyBorder="1" applyAlignment="1">
      <alignment horizontal="justify" vertical="distributed"/>
    </xf>
    <xf numFmtId="0" fontId="5" fillId="33" borderId="10" xfId="0" applyFont="1" applyFill="1" applyBorder="1" applyAlignment="1">
      <alignment horizontal="justify" vertical="distributed" wrapText="1"/>
    </xf>
    <xf numFmtId="0" fontId="53" fillId="33" borderId="10" xfId="0" applyFont="1" applyFill="1" applyBorder="1" applyAlignment="1">
      <alignment horizontal="justify" vertical="distributed" wrapText="1"/>
    </xf>
    <xf numFmtId="3" fontId="5" fillId="33" borderId="10" xfId="0" applyNumberFormat="1" applyFont="1" applyFill="1" applyBorder="1" applyAlignment="1">
      <alignment horizontal="justify" vertical="distributed" wrapText="1"/>
    </xf>
    <xf numFmtId="1" fontId="6" fillId="33" borderId="10" xfId="0" applyNumberFormat="1" applyFont="1" applyFill="1" applyBorder="1" applyAlignment="1">
      <alignment horizontal="justify" vertical="distributed" wrapText="1"/>
    </xf>
    <xf numFmtId="1" fontId="5" fillId="33" borderId="10" xfId="0" applyNumberFormat="1" applyFont="1" applyFill="1" applyBorder="1" applyAlignment="1">
      <alignment horizontal="justify" vertical="distributed" wrapText="1"/>
    </xf>
    <xf numFmtId="4" fontId="52" fillId="33" borderId="10" xfId="0" applyNumberFormat="1" applyFont="1" applyFill="1" applyBorder="1" applyAlignment="1">
      <alignment horizontal="justify" vertical="distributed" wrapText="1"/>
    </xf>
    <xf numFmtId="4" fontId="51" fillId="33" borderId="10" xfId="0" applyNumberFormat="1" applyFont="1" applyFill="1" applyBorder="1" applyAlignment="1">
      <alignment horizontal="justify" vertical="distributed" wrapText="1"/>
    </xf>
    <xf numFmtId="0" fontId="6" fillId="0" borderId="0" xfId="0" applyFont="1" applyBorder="1" applyAlignment="1">
      <alignment horizontal="justify" vertical="center"/>
    </xf>
    <xf numFmtId="0" fontId="6" fillId="33" borderId="10" xfId="0" applyFont="1" applyFill="1" applyBorder="1" applyAlignment="1">
      <alignment horizontal="justify" vertical="distributed"/>
    </xf>
    <xf numFmtId="0" fontId="6" fillId="0" borderId="0" xfId="0" applyFont="1" applyAlignment="1">
      <alignment vertical="center"/>
    </xf>
    <xf numFmtId="0" fontId="53" fillId="33" borderId="0" xfId="0" applyFont="1" applyFill="1" applyAlignment="1">
      <alignment horizontal="justify" vertical="distributed"/>
    </xf>
    <xf numFmtId="0" fontId="53" fillId="0" borderId="0" xfId="0" applyFont="1" applyBorder="1" applyAlignment="1">
      <alignment horizontal="justify" vertical="center"/>
    </xf>
    <xf numFmtId="0" fontId="53" fillId="0" borderId="0" xfId="0" applyFont="1" applyAlignment="1">
      <alignment/>
    </xf>
    <xf numFmtId="0" fontId="4" fillId="33" borderId="0" xfId="0" applyFont="1" applyFill="1" applyAlignment="1">
      <alignment/>
    </xf>
    <xf numFmtId="0" fontId="4" fillId="33" borderId="0" xfId="0" applyFont="1" applyFill="1" applyAlignment="1">
      <alignment/>
    </xf>
    <xf numFmtId="4" fontId="5" fillId="33" borderId="10" xfId="0" applyNumberFormat="1" applyFont="1" applyFill="1" applyBorder="1" applyAlignment="1">
      <alignment horizontal="justify" vertical="distributed" wrapText="1"/>
    </xf>
    <xf numFmtId="0" fontId="6" fillId="33" borderId="10" xfId="0" applyFont="1" applyFill="1" applyBorder="1" applyAlignment="1">
      <alignment horizontal="justify" vertical="distributed" wrapText="1"/>
    </xf>
    <xf numFmtId="0" fontId="53" fillId="33" borderId="11" xfId="0" applyFont="1" applyFill="1" applyBorder="1" applyAlignment="1">
      <alignment horizontal="justify" vertical="distributed"/>
    </xf>
    <xf numFmtId="0" fontId="53" fillId="33" borderId="12" xfId="0" applyFont="1" applyFill="1" applyBorder="1" applyAlignment="1">
      <alignment horizontal="justify" vertical="distributed"/>
    </xf>
    <xf numFmtId="0" fontId="53" fillId="33" borderId="13" xfId="0" applyFont="1" applyFill="1" applyBorder="1" applyAlignment="1">
      <alignment horizontal="justify" vertical="distributed"/>
    </xf>
    <xf numFmtId="4" fontId="5" fillId="33" borderId="14" xfId="0" applyNumberFormat="1" applyFont="1" applyFill="1" applyBorder="1" applyAlignment="1">
      <alignment horizontal="center" vertical="distributed"/>
    </xf>
    <xf numFmtId="4" fontId="5" fillId="33" borderId="15" xfId="0" applyNumberFormat="1" applyFont="1" applyFill="1" applyBorder="1" applyAlignment="1">
      <alignment horizontal="center" vertical="distributed"/>
    </xf>
    <xf numFmtId="4" fontId="5" fillId="33" borderId="14" xfId="0" applyNumberFormat="1" applyFont="1" applyFill="1" applyBorder="1" applyAlignment="1">
      <alignment horizontal="center" vertical="distributed" wrapText="1"/>
    </xf>
    <xf numFmtId="4" fontId="5" fillId="33" borderId="15" xfId="0" applyNumberFormat="1" applyFont="1" applyFill="1" applyBorder="1" applyAlignment="1">
      <alignment horizontal="center" vertical="distributed" wrapText="1"/>
    </xf>
    <xf numFmtId="0" fontId="54" fillId="0" borderId="14" xfId="0" applyFont="1" applyBorder="1" applyAlignment="1">
      <alignment horizontal="justify" vertical="distributed"/>
    </xf>
    <xf numFmtId="0" fontId="54" fillId="0" borderId="16" xfId="0" applyFont="1" applyBorder="1" applyAlignment="1">
      <alignment horizontal="justify" vertical="distributed"/>
    </xf>
    <xf numFmtId="0" fontId="54" fillId="0" borderId="15" xfId="0" applyFont="1" applyBorder="1" applyAlignment="1">
      <alignment horizontal="justify" vertical="distributed"/>
    </xf>
    <xf numFmtId="0" fontId="6" fillId="33" borderId="10" xfId="0" applyFont="1" applyFill="1" applyBorder="1" applyAlignment="1">
      <alignment horizontal="justify" vertical="distributed" wrapText="1"/>
    </xf>
    <xf numFmtId="0" fontId="5" fillId="33" borderId="10" xfId="0" applyFont="1" applyFill="1" applyBorder="1" applyAlignment="1">
      <alignment horizontal="justify" vertical="distributed" wrapText="1"/>
    </xf>
    <xf numFmtId="4" fontId="5" fillId="33" borderId="10" xfId="0" applyNumberFormat="1" applyFont="1" applyFill="1" applyBorder="1" applyAlignment="1">
      <alignment horizontal="justify" vertical="distributed" wrapText="1"/>
    </xf>
    <xf numFmtId="0" fontId="53" fillId="0" borderId="10" xfId="0" applyFont="1" applyBorder="1" applyAlignment="1">
      <alignment horizontal="justify" vertical="distributed"/>
    </xf>
    <xf numFmtId="0" fontId="55" fillId="0" borderId="10" xfId="0" applyFont="1" applyBorder="1" applyAlignment="1">
      <alignment horizontal="justify" vertical="distributed"/>
    </xf>
    <xf numFmtId="0" fontId="53" fillId="33" borderId="10" xfId="0" applyFont="1" applyFill="1" applyBorder="1" applyAlignment="1">
      <alignment horizontal="justify" vertical="distributed"/>
    </xf>
    <xf numFmtId="0" fontId="53" fillId="33" borderId="10" xfId="0" applyFont="1" applyFill="1" applyBorder="1" applyAlignment="1">
      <alignment horizontal="justify" vertical="distributed" wrapText="1"/>
    </xf>
    <xf numFmtId="0" fontId="55" fillId="33" borderId="10" xfId="0" applyFont="1" applyFill="1" applyBorder="1" applyAlignment="1">
      <alignment horizontal="justify" vertical="distributed"/>
    </xf>
    <xf numFmtId="0" fontId="54" fillId="0" borderId="10" xfId="0" applyFont="1" applyFill="1" applyBorder="1" applyAlignment="1">
      <alignment horizontal="justify" vertical="distributed"/>
    </xf>
    <xf numFmtId="0" fontId="51" fillId="33" borderId="0" xfId="0" applyFont="1" applyFill="1" applyAlignment="1">
      <alignment horizontal="left"/>
    </xf>
    <xf numFmtId="0" fontId="5" fillId="33" borderId="0" xfId="0" applyFont="1" applyFill="1" applyAlignment="1">
      <alignment horizontal="left"/>
    </xf>
    <xf numFmtId="0" fontId="51" fillId="0" borderId="10" xfId="0" applyFont="1" applyBorder="1" applyAlignment="1">
      <alignment horizontal="justify" vertical="distributed" wrapText="1"/>
    </xf>
    <xf numFmtId="0" fontId="56" fillId="33" borderId="10" xfId="0" applyFont="1" applyFill="1" applyBorder="1" applyAlignment="1">
      <alignment horizontal="justify" vertical="distributed" wrapText="1"/>
    </xf>
    <xf numFmtId="0" fontId="57" fillId="0" borderId="17" xfId="0" applyFont="1" applyBorder="1" applyAlignment="1">
      <alignment horizontal="center" vertical="center" wrapText="1"/>
    </xf>
    <xf numFmtId="0" fontId="57" fillId="0" borderId="0" xfId="0" applyFont="1" applyBorder="1" applyAlignment="1">
      <alignment horizontal="center" vertical="center" wrapText="1"/>
    </xf>
    <xf numFmtId="0" fontId="51" fillId="0" borderId="14" xfId="0" applyFont="1" applyBorder="1" applyAlignment="1">
      <alignment horizontal="justify" vertical="distributed" wrapText="1"/>
    </xf>
    <xf numFmtId="0" fontId="51" fillId="0" borderId="16" xfId="0" applyFont="1" applyBorder="1" applyAlignment="1">
      <alignment horizontal="justify" vertical="distributed" wrapText="1"/>
    </xf>
    <xf numFmtId="0" fontId="51" fillId="0" borderId="15" xfId="0" applyFont="1" applyBorder="1" applyAlignment="1">
      <alignment horizontal="justify" vertical="distributed" wrapText="1"/>
    </xf>
    <xf numFmtId="0" fontId="7" fillId="0" borderId="14" xfId="0" applyFont="1" applyBorder="1" applyAlignment="1">
      <alignment horizontal="justify" vertical="distributed" wrapText="1"/>
    </xf>
    <xf numFmtId="0" fontId="7" fillId="0" borderId="16" xfId="0" applyFont="1" applyBorder="1" applyAlignment="1">
      <alignment horizontal="justify" vertical="distributed" wrapText="1"/>
    </xf>
    <xf numFmtId="0" fontId="7" fillId="0" borderId="15" xfId="0" applyFont="1" applyBorder="1" applyAlignment="1">
      <alignment horizontal="justify" vertical="distributed"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W63"/>
  <sheetViews>
    <sheetView tabSelected="1" zoomScale="98" zoomScaleNormal="98" zoomScalePageLayoutView="0" workbookViewId="0" topLeftCell="A1">
      <selection activeCell="B60" sqref="B60:B63"/>
    </sheetView>
  </sheetViews>
  <sheetFormatPr defaultColWidth="9.140625" defaultRowHeight="15"/>
  <cols>
    <col min="1" max="1" width="3.421875" style="0" customWidth="1"/>
    <col min="2" max="2" width="25.00390625" style="1" customWidth="1"/>
    <col min="3" max="3" width="20.8515625" style="42" customWidth="1"/>
    <col min="4" max="4" width="21.00390625" style="42" customWidth="1"/>
    <col min="5" max="5" width="16.28125" style="59" customWidth="1"/>
    <col min="6" max="6" width="18.00390625" style="59" customWidth="1"/>
    <col min="7" max="7" width="22.28125" style="42" customWidth="1"/>
    <col min="8" max="8" width="26.28125" style="42" customWidth="1"/>
    <col min="9" max="9" width="31.7109375" style="29" customWidth="1"/>
    <col min="10" max="10" width="30.140625" style="29" customWidth="1"/>
    <col min="11" max="11" width="33.28125" style="29" customWidth="1"/>
    <col min="12" max="12" width="21.7109375" style="29" customWidth="1"/>
    <col min="13" max="13" width="23.140625" style="29" customWidth="1"/>
    <col min="14" max="14" width="23.421875" style="29" customWidth="1"/>
  </cols>
  <sheetData>
    <row r="1" ht="13.5" customHeight="1"/>
    <row r="2" spans="2:8" ht="15">
      <c r="B2" s="2"/>
      <c r="C2" s="43"/>
      <c r="D2" s="43"/>
      <c r="E2" s="60"/>
      <c r="F2" s="82" t="s">
        <v>39</v>
      </c>
      <c r="G2" s="82"/>
      <c r="H2" s="82"/>
    </row>
    <row r="3" spans="2:8" ht="15">
      <c r="B3" s="2"/>
      <c r="C3" s="43"/>
      <c r="D3" s="43"/>
      <c r="E3" s="60"/>
      <c r="F3" s="82" t="s">
        <v>40</v>
      </c>
      <c r="G3" s="82"/>
      <c r="H3" s="82"/>
    </row>
    <row r="4" spans="2:8" ht="15">
      <c r="B4" s="2"/>
      <c r="C4" s="43"/>
      <c r="D4" s="43"/>
      <c r="E4" s="60"/>
      <c r="F4" s="82" t="s">
        <v>41</v>
      </c>
      <c r="G4" s="82"/>
      <c r="H4" s="82"/>
    </row>
    <row r="5" spans="2:8" ht="15">
      <c r="B5" s="2"/>
      <c r="C5" s="43"/>
      <c r="D5" s="43"/>
      <c r="E5" s="60"/>
      <c r="F5" s="83" t="s">
        <v>76</v>
      </c>
      <c r="G5" s="83"/>
      <c r="H5" s="83"/>
    </row>
    <row r="7" spans="2:8" ht="36" customHeight="1">
      <c r="B7" s="86" t="s">
        <v>42</v>
      </c>
      <c r="C7" s="87"/>
      <c r="D7" s="87"/>
      <c r="E7" s="87"/>
      <c r="F7" s="87"/>
      <c r="G7" s="87"/>
      <c r="H7" s="87"/>
    </row>
    <row r="8" spans="1:23" s="7" customFormat="1" ht="15">
      <c r="A8" s="9"/>
      <c r="B8" s="84" t="s">
        <v>0</v>
      </c>
      <c r="C8" s="85"/>
      <c r="D8" s="85"/>
      <c r="E8" s="85"/>
      <c r="F8" s="85"/>
      <c r="G8" s="85"/>
      <c r="H8" s="85"/>
      <c r="I8" s="85"/>
      <c r="J8" s="85"/>
      <c r="K8" s="85"/>
      <c r="L8" s="85"/>
      <c r="M8" s="85"/>
      <c r="N8" s="85"/>
      <c r="O8" s="9"/>
      <c r="P8" s="9"/>
      <c r="Q8" s="9"/>
      <c r="R8" s="9"/>
      <c r="S8" s="9"/>
      <c r="T8" s="9"/>
      <c r="U8" s="9"/>
      <c r="V8" s="9"/>
      <c r="W8" s="9"/>
    </row>
    <row r="9" spans="1:23" s="4" customFormat="1" ht="128.25" customHeight="1">
      <c r="A9" s="10"/>
      <c r="B9" s="84"/>
      <c r="C9" s="44" t="s">
        <v>24</v>
      </c>
      <c r="D9" s="44" t="s">
        <v>25</v>
      </c>
      <c r="E9" s="74" t="s">
        <v>33</v>
      </c>
      <c r="F9" s="74"/>
      <c r="G9" s="44" t="s">
        <v>26</v>
      </c>
      <c r="H9" s="44" t="s">
        <v>27</v>
      </c>
      <c r="I9" s="45" t="s">
        <v>53</v>
      </c>
      <c r="J9" s="30" t="s">
        <v>54</v>
      </c>
      <c r="K9" s="30" t="s">
        <v>55</v>
      </c>
      <c r="L9" s="30" t="s">
        <v>56</v>
      </c>
      <c r="M9" s="30" t="s">
        <v>57</v>
      </c>
      <c r="N9" s="30" t="s">
        <v>58</v>
      </c>
      <c r="O9" s="10"/>
      <c r="P9" s="10"/>
      <c r="Q9" s="10"/>
      <c r="R9" s="10"/>
      <c r="S9" s="10"/>
      <c r="T9" s="10"/>
      <c r="U9" s="10"/>
      <c r="V9" s="10"/>
      <c r="W9" s="10"/>
    </row>
    <row r="10" spans="1:23" s="4" customFormat="1" ht="116.25" customHeight="1">
      <c r="A10" s="10"/>
      <c r="B10" s="14" t="s">
        <v>28</v>
      </c>
      <c r="C10" s="46" t="s">
        <v>81</v>
      </c>
      <c r="D10" s="46" t="s">
        <v>82</v>
      </c>
      <c r="E10" s="74" t="s">
        <v>86</v>
      </c>
      <c r="F10" s="74"/>
      <c r="G10" s="46" t="s">
        <v>90</v>
      </c>
      <c r="H10" s="46" t="s">
        <v>94</v>
      </c>
      <c r="I10" s="30" t="s">
        <v>96</v>
      </c>
      <c r="J10" s="30" t="s">
        <v>98</v>
      </c>
      <c r="K10" s="30" t="s">
        <v>100</v>
      </c>
      <c r="L10" s="39" t="s">
        <v>101</v>
      </c>
      <c r="M10" s="39" t="s">
        <v>103</v>
      </c>
      <c r="N10" s="30" t="s">
        <v>105</v>
      </c>
      <c r="O10" s="10"/>
      <c r="P10" s="10"/>
      <c r="Q10" s="10"/>
      <c r="R10" s="10"/>
      <c r="S10" s="10"/>
      <c r="T10" s="10"/>
      <c r="U10" s="10"/>
      <c r="V10" s="10"/>
      <c r="W10" s="10"/>
    </row>
    <row r="11" spans="1:23" s="4" customFormat="1" ht="57" customHeight="1">
      <c r="A11" s="10"/>
      <c r="B11" s="14" t="s">
        <v>7</v>
      </c>
      <c r="C11" s="47" t="s">
        <v>29</v>
      </c>
      <c r="D11" s="31" t="s">
        <v>50</v>
      </c>
      <c r="E11" s="73" t="s">
        <v>51</v>
      </c>
      <c r="F11" s="73"/>
      <c r="G11" s="31" t="s">
        <v>91</v>
      </c>
      <c r="H11" s="31" t="s">
        <v>51</v>
      </c>
      <c r="I11" s="31" t="s">
        <v>51</v>
      </c>
      <c r="J11" s="31" t="s">
        <v>51</v>
      </c>
      <c r="K11" s="31" t="s">
        <v>52</v>
      </c>
      <c r="L11" s="31" t="s">
        <v>51</v>
      </c>
      <c r="M11" s="31" t="s">
        <v>51</v>
      </c>
      <c r="N11" s="31" t="s">
        <v>51</v>
      </c>
      <c r="O11" s="10"/>
      <c r="P11" s="10"/>
      <c r="Q11" s="10"/>
      <c r="R11" s="10"/>
      <c r="S11" s="10"/>
      <c r="T11" s="10"/>
      <c r="U11" s="10"/>
      <c r="V11" s="10"/>
      <c r="W11" s="10"/>
    </row>
    <row r="12" spans="1:23" s="4" customFormat="1" ht="15" customHeight="1">
      <c r="A12" s="10"/>
      <c r="B12" s="70" t="s">
        <v>1</v>
      </c>
      <c r="C12" s="71"/>
      <c r="D12" s="71"/>
      <c r="E12" s="71"/>
      <c r="F12" s="71"/>
      <c r="G12" s="71"/>
      <c r="H12" s="71"/>
      <c r="I12" s="71"/>
      <c r="J12" s="71"/>
      <c r="K12" s="71"/>
      <c r="L12" s="71"/>
      <c r="M12" s="71"/>
      <c r="N12" s="72"/>
      <c r="O12" s="10"/>
      <c r="P12" s="10"/>
      <c r="Q12" s="10"/>
      <c r="R12" s="10"/>
      <c r="S12" s="10"/>
      <c r="T12" s="10"/>
      <c r="U12" s="10"/>
      <c r="V12" s="10"/>
      <c r="W12" s="10"/>
    </row>
    <row r="13" spans="1:23" s="5" customFormat="1" ht="27" customHeight="1">
      <c r="A13" s="11"/>
      <c r="B13" s="15" t="s">
        <v>48</v>
      </c>
      <c r="C13" s="40">
        <v>60173130</v>
      </c>
      <c r="D13" s="40">
        <v>1027335</v>
      </c>
      <c r="E13" s="75">
        <v>7495786</v>
      </c>
      <c r="F13" s="75"/>
      <c r="G13" s="40">
        <v>2072000</v>
      </c>
      <c r="H13" s="40">
        <v>15674836</v>
      </c>
      <c r="I13" s="32">
        <v>1165721</v>
      </c>
      <c r="J13" s="32">
        <v>442759.33</v>
      </c>
      <c r="K13" s="32">
        <v>20000</v>
      </c>
      <c r="L13" s="32">
        <v>62500</v>
      </c>
      <c r="M13" s="32">
        <v>700000</v>
      </c>
      <c r="N13" s="32">
        <v>4972220</v>
      </c>
      <c r="O13" s="11"/>
      <c r="P13" s="11"/>
      <c r="Q13" s="11"/>
      <c r="R13" s="11"/>
      <c r="S13" s="11"/>
      <c r="T13" s="11"/>
      <c r="U13" s="11"/>
      <c r="V13" s="11"/>
      <c r="W13" s="11"/>
    </row>
    <row r="14" spans="1:23" s="5" customFormat="1" ht="27" customHeight="1">
      <c r="A14" s="11"/>
      <c r="B14" s="15" t="s">
        <v>49</v>
      </c>
      <c r="C14" s="61" t="s">
        <v>77</v>
      </c>
      <c r="D14" s="40">
        <v>713020</v>
      </c>
      <c r="E14" s="75">
        <v>5845786</v>
      </c>
      <c r="F14" s="75"/>
      <c r="G14" s="40">
        <v>1519000</v>
      </c>
      <c r="H14" s="40">
        <v>15600805.9</v>
      </c>
      <c r="I14" s="32">
        <v>1163247.2</v>
      </c>
      <c r="J14" s="32">
        <v>441261.7</v>
      </c>
      <c r="K14" s="32">
        <v>20000</v>
      </c>
      <c r="L14" s="32">
        <v>50000</v>
      </c>
      <c r="M14" s="32">
        <v>0</v>
      </c>
      <c r="N14" s="32">
        <v>4967370.8</v>
      </c>
      <c r="O14" s="11"/>
      <c r="P14" s="11"/>
      <c r="Q14" s="11"/>
      <c r="R14" s="11"/>
      <c r="S14" s="11"/>
      <c r="T14" s="11"/>
      <c r="U14" s="11"/>
      <c r="V14" s="11"/>
      <c r="W14" s="11"/>
    </row>
    <row r="15" spans="1:23" s="5" customFormat="1" ht="242.25" customHeight="1">
      <c r="A15" s="11"/>
      <c r="B15" s="15" t="s">
        <v>13</v>
      </c>
      <c r="C15" s="31" t="s">
        <v>63</v>
      </c>
      <c r="D15" s="31" t="s">
        <v>32</v>
      </c>
      <c r="E15" s="31" t="s">
        <v>30</v>
      </c>
      <c r="F15" s="31" t="s">
        <v>31</v>
      </c>
      <c r="G15" s="31" t="s">
        <v>35</v>
      </c>
      <c r="H15" s="31" t="s">
        <v>35</v>
      </c>
      <c r="I15" s="33" t="s">
        <v>35</v>
      </c>
      <c r="J15" s="33" t="s">
        <v>35</v>
      </c>
      <c r="K15" s="33" t="s">
        <v>35</v>
      </c>
      <c r="L15" s="33" t="s">
        <v>35</v>
      </c>
      <c r="M15" s="33" t="s">
        <v>35</v>
      </c>
      <c r="N15" s="33" t="s">
        <v>35</v>
      </c>
      <c r="O15" s="11"/>
      <c r="P15" s="11"/>
      <c r="Q15" s="11"/>
      <c r="R15" s="11"/>
      <c r="S15" s="11"/>
      <c r="T15" s="11"/>
      <c r="U15" s="11"/>
      <c r="V15" s="11"/>
      <c r="W15" s="11"/>
    </row>
    <row r="16" spans="1:23" s="4" customFormat="1" ht="15">
      <c r="A16" s="10"/>
      <c r="B16" s="81" t="s">
        <v>2</v>
      </c>
      <c r="C16" s="81"/>
      <c r="D16" s="81"/>
      <c r="E16" s="81"/>
      <c r="F16" s="81"/>
      <c r="G16" s="81"/>
      <c r="H16" s="81"/>
      <c r="I16" s="81"/>
      <c r="J16" s="81"/>
      <c r="K16" s="81"/>
      <c r="L16" s="81"/>
      <c r="M16" s="81"/>
      <c r="N16" s="81"/>
      <c r="O16" s="10"/>
      <c r="P16" s="10"/>
      <c r="Q16" s="10"/>
      <c r="R16" s="10"/>
      <c r="S16" s="10"/>
      <c r="T16" s="10"/>
      <c r="U16" s="10"/>
      <c r="V16" s="10"/>
      <c r="W16" s="10"/>
    </row>
    <row r="17" spans="1:23" s="5" customFormat="1" ht="27" customHeight="1">
      <c r="A17" s="11"/>
      <c r="B17" s="15" t="s">
        <v>22</v>
      </c>
      <c r="C17" s="40">
        <f>C13</f>
        <v>60173130</v>
      </c>
      <c r="D17" s="40">
        <f>D13</f>
        <v>1027335</v>
      </c>
      <c r="E17" s="75">
        <v>6945786</v>
      </c>
      <c r="F17" s="75"/>
      <c r="G17" s="40">
        <f>G13</f>
        <v>2072000</v>
      </c>
      <c r="H17" s="40">
        <f>H13</f>
        <v>15674836</v>
      </c>
      <c r="I17" s="32">
        <f>I13</f>
        <v>1165721</v>
      </c>
      <c r="J17" s="32">
        <f>J13</f>
        <v>442759.33</v>
      </c>
      <c r="K17" s="32">
        <v>20000</v>
      </c>
      <c r="L17" s="32">
        <v>62500</v>
      </c>
      <c r="M17" s="32">
        <v>700000</v>
      </c>
      <c r="N17" s="32">
        <f>N13</f>
        <v>4972220</v>
      </c>
      <c r="O17" s="11"/>
      <c r="P17" s="11"/>
      <c r="Q17" s="11"/>
      <c r="R17" s="11"/>
      <c r="S17" s="11"/>
      <c r="T17" s="11"/>
      <c r="U17" s="11"/>
      <c r="V17" s="11"/>
      <c r="W17" s="11"/>
    </row>
    <row r="18" spans="1:23" s="5" customFormat="1" ht="27" customHeight="1">
      <c r="A18" s="11"/>
      <c r="B18" s="15" t="s">
        <v>23</v>
      </c>
      <c r="C18" s="40">
        <v>18839466.42</v>
      </c>
      <c r="D18" s="40">
        <v>713020</v>
      </c>
      <c r="E18" s="75">
        <f>E14</f>
        <v>5845786</v>
      </c>
      <c r="F18" s="75"/>
      <c r="G18" s="40">
        <f>G14</f>
        <v>1519000</v>
      </c>
      <c r="H18" s="40">
        <f>H14</f>
        <v>15600805.9</v>
      </c>
      <c r="I18" s="32">
        <f>I14</f>
        <v>1163247.2</v>
      </c>
      <c r="J18" s="32">
        <f>J14</f>
        <v>441261.7</v>
      </c>
      <c r="K18" s="32">
        <v>20000</v>
      </c>
      <c r="L18" s="32">
        <v>50000</v>
      </c>
      <c r="M18" s="32">
        <v>0</v>
      </c>
      <c r="N18" s="32">
        <f>N14</f>
        <v>4967370.8</v>
      </c>
      <c r="O18" s="11"/>
      <c r="P18" s="11"/>
      <c r="Q18" s="11"/>
      <c r="R18" s="11"/>
      <c r="S18" s="11"/>
      <c r="T18" s="11"/>
      <c r="U18" s="11"/>
      <c r="V18" s="11"/>
      <c r="W18" s="11"/>
    </row>
    <row r="19" spans="1:23" s="5" customFormat="1" ht="15.75" customHeight="1">
      <c r="A19" s="11"/>
      <c r="B19" s="91" t="s">
        <v>10</v>
      </c>
      <c r="C19" s="92"/>
      <c r="D19" s="92"/>
      <c r="E19" s="92"/>
      <c r="F19" s="92"/>
      <c r="G19" s="92"/>
      <c r="H19" s="92"/>
      <c r="I19" s="92"/>
      <c r="J19" s="92"/>
      <c r="K19" s="92"/>
      <c r="L19" s="92"/>
      <c r="M19" s="92"/>
      <c r="N19" s="93"/>
      <c r="O19" s="11"/>
      <c r="P19" s="11"/>
      <c r="Q19" s="11"/>
      <c r="R19" s="11"/>
      <c r="S19" s="11"/>
      <c r="T19" s="11"/>
      <c r="U19" s="11"/>
      <c r="V19" s="11"/>
      <c r="W19" s="11"/>
    </row>
    <row r="20" spans="1:23" s="8" customFormat="1" ht="27" customHeight="1">
      <c r="A20" s="12"/>
      <c r="B20" s="15" t="s">
        <v>9</v>
      </c>
      <c r="C20" s="46">
        <v>5</v>
      </c>
      <c r="D20" s="48">
        <v>6</v>
      </c>
      <c r="E20" s="48">
        <v>1</v>
      </c>
      <c r="F20" s="46">
        <v>1</v>
      </c>
      <c r="G20" s="46">
        <v>2</v>
      </c>
      <c r="H20" s="46">
        <v>3</v>
      </c>
      <c r="I20" s="34">
        <v>1</v>
      </c>
      <c r="J20" s="34">
        <v>1</v>
      </c>
      <c r="K20" s="34">
        <v>2</v>
      </c>
      <c r="L20" s="34">
        <v>1</v>
      </c>
      <c r="M20" s="34">
        <v>1</v>
      </c>
      <c r="N20" s="34">
        <v>2</v>
      </c>
      <c r="O20" s="12"/>
      <c r="P20" s="12"/>
      <c r="Q20" s="12"/>
      <c r="R20" s="12"/>
      <c r="S20" s="12"/>
      <c r="T20" s="12"/>
      <c r="U20" s="12"/>
      <c r="V20" s="12"/>
      <c r="W20" s="12"/>
    </row>
    <row r="21" spans="1:23" s="55" customFormat="1" ht="140.25" customHeight="1">
      <c r="A21" s="53"/>
      <c r="B21" s="16" t="s">
        <v>16</v>
      </c>
      <c r="C21" s="31" t="s">
        <v>36</v>
      </c>
      <c r="D21" s="31" t="s">
        <v>73</v>
      </c>
      <c r="E21" s="31" t="s">
        <v>87</v>
      </c>
      <c r="F21" s="31" t="s">
        <v>38</v>
      </c>
      <c r="G21" s="31" t="s">
        <v>72</v>
      </c>
      <c r="H21" s="62" t="s">
        <v>61</v>
      </c>
      <c r="I21" s="54" t="s">
        <v>59</v>
      </c>
      <c r="J21" s="54" t="s">
        <v>66</v>
      </c>
      <c r="K21" s="54" t="s">
        <v>69</v>
      </c>
      <c r="L21" s="54" t="s">
        <v>75</v>
      </c>
      <c r="M21" s="54" t="s">
        <v>65</v>
      </c>
      <c r="N21" s="54" t="s">
        <v>67</v>
      </c>
      <c r="O21" s="53"/>
      <c r="P21" s="53"/>
      <c r="Q21" s="53"/>
      <c r="R21" s="53"/>
      <c r="S21" s="53"/>
      <c r="T21" s="53"/>
      <c r="U21" s="53"/>
      <c r="V21" s="53"/>
      <c r="W21" s="53"/>
    </row>
    <row r="22" spans="1:23" s="8" customFormat="1" ht="13.5" customHeight="1">
      <c r="A22" s="12"/>
      <c r="B22" s="15" t="s">
        <v>44</v>
      </c>
      <c r="C22" s="41">
        <f>1/C20</f>
        <v>0.2</v>
      </c>
      <c r="D22" s="41">
        <f>1/D20</f>
        <v>0.16666666666666666</v>
      </c>
      <c r="E22" s="41">
        <f>1/E20</f>
        <v>1</v>
      </c>
      <c r="F22" s="41">
        <f>1/F20</f>
        <v>1</v>
      </c>
      <c r="G22" s="41">
        <f>1/G20</f>
        <v>0.5</v>
      </c>
      <c r="H22" s="41">
        <f>1/H20</f>
        <v>0.3333333333333333</v>
      </c>
      <c r="I22" s="34">
        <v>1</v>
      </c>
      <c r="J22" s="33">
        <v>1</v>
      </c>
      <c r="K22" s="34">
        <v>0.5</v>
      </c>
      <c r="L22" s="33">
        <v>1</v>
      </c>
      <c r="M22" s="34">
        <v>1</v>
      </c>
      <c r="N22" s="34">
        <v>0.5</v>
      </c>
      <c r="O22" s="12"/>
      <c r="P22" s="12"/>
      <c r="Q22" s="12"/>
      <c r="R22" s="12"/>
      <c r="S22" s="12"/>
      <c r="T22" s="12"/>
      <c r="U22" s="12"/>
      <c r="V22" s="12"/>
      <c r="W22" s="12"/>
    </row>
    <row r="23" spans="1:23" s="8" customFormat="1" ht="31.5" customHeight="1">
      <c r="A23" s="12"/>
      <c r="B23" s="15" t="s">
        <v>45</v>
      </c>
      <c r="C23" s="46">
        <v>1</v>
      </c>
      <c r="D23" s="46">
        <v>2</v>
      </c>
      <c r="E23" s="40">
        <v>100</v>
      </c>
      <c r="F23" s="46">
        <v>100</v>
      </c>
      <c r="G23" s="46">
        <v>14.4472</v>
      </c>
      <c r="H23" s="46">
        <v>115</v>
      </c>
      <c r="I23" s="34">
        <v>1</v>
      </c>
      <c r="J23" s="33">
        <v>1</v>
      </c>
      <c r="K23" s="34">
        <v>5</v>
      </c>
      <c r="L23" s="33">
        <v>2.5</v>
      </c>
      <c r="M23" s="34">
        <v>10</v>
      </c>
      <c r="N23" s="34">
        <v>10</v>
      </c>
      <c r="O23" s="12"/>
      <c r="P23" s="12"/>
      <c r="Q23" s="12"/>
      <c r="R23" s="12"/>
      <c r="S23" s="12"/>
      <c r="T23" s="12"/>
      <c r="U23" s="12"/>
      <c r="V23" s="12"/>
      <c r="W23" s="12"/>
    </row>
    <row r="24" spans="1:23" s="8" customFormat="1" ht="14.25" customHeight="1">
      <c r="A24" s="12"/>
      <c r="B24" s="15" t="s">
        <v>46</v>
      </c>
      <c r="C24" s="46">
        <v>1</v>
      </c>
      <c r="D24" s="48">
        <v>2</v>
      </c>
      <c r="E24" s="40">
        <v>100</v>
      </c>
      <c r="F24" s="46">
        <v>100</v>
      </c>
      <c r="G24" s="46">
        <v>14.4472</v>
      </c>
      <c r="H24" s="46">
        <v>121</v>
      </c>
      <c r="I24" s="34">
        <v>1</v>
      </c>
      <c r="J24" s="33">
        <v>1</v>
      </c>
      <c r="K24" s="34">
        <v>0</v>
      </c>
      <c r="L24" s="33">
        <v>2.5</v>
      </c>
      <c r="M24" s="34">
        <v>0</v>
      </c>
      <c r="N24" s="34">
        <v>10</v>
      </c>
      <c r="O24" s="12"/>
      <c r="P24" s="12"/>
      <c r="Q24" s="12"/>
      <c r="R24" s="12"/>
      <c r="S24" s="12"/>
      <c r="T24" s="12"/>
      <c r="U24" s="12"/>
      <c r="V24" s="12"/>
      <c r="W24" s="12"/>
    </row>
    <row r="25" spans="1:23" s="22" customFormat="1" ht="102">
      <c r="A25" s="21"/>
      <c r="B25" s="17" t="s">
        <v>47</v>
      </c>
      <c r="C25" s="40">
        <f aca="true" t="shared" si="0" ref="C25:N25">C24/C23</f>
        <v>1</v>
      </c>
      <c r="D25" s="40">
        <f>D24/D23</f>
        <v>1</v>
      </c>
      <c r="E25" s="40">
        <f>E24/E23</f>
        <v>1</v>
      </c>
      <c r="F25" s="40">
        <f t="shared" si="0"/>
        <v>1</v>
      </c>
      <c r="G25" s="40">
        <f t="shared" si="0"/>
        <v>1</v>
      </c>
      <c r="H25" s="40">
        <f>H23/H24</f>
        <v>0.9504132231404959</v>
      </c>
      <c r="I25" s="40">
        <f t="shared" si="0"/>
        <v>1</v>
      </c>
      <c r="J25" s="40">
        <f t="shared" si="0"/>
        <v>1</v>
      </c>
      <c r="K25" s="40">
        <f t="shared" si="0"/>
        <v>0</v>
      </c>
      <c r="L25" s="40">
        <f t="shared" si="0"/>
        <v>1</v>
      </c>
      <c r="M25" s="40">
        <f t="shared" si="0"/>
        <v>0</v>
      </c>
      <c r="N25" s="40">
        <f t="shared" si="0"/>
        <v>1</v>
      </c>
      <c r="O25" s="21"/>
      <c r="P25" s="21"/>
      <c r="Q25" s="21"/>
      <c r="R25" s="21"/>
      <c r="S25" s="21"/>
      <c r="T25" s="21"/>
      <c r="U25" s="21"/>
      <c r="V25" s="21"/>
      <c r="W25" s="21"/>
    </row>
    <row r="26" spans="1:23" s="55" customFormat="1" ht="95.25" customHeight="1">
      <c r="A26" s="53"/>
      <c r="B26" s="15" t="s">
        <v>21</v>
      </c>
      <c r="C26" s="31" t="s">
        <v>78</v>
      </c>
      <c r="D26" s="31" t="s">
        <v>37</v>
      </c>
      <c r="E26" s="31"/>
      <c r="F26" s="31"/>
      <c r="G26" s="31" t="s">
        <v>92</v>
      </c>
      <c r="H26" s="31" t="s">
        <v>62</v>
      </c>
      <c r="I26" s="56"/>
      <c r="J26" s="54"/>
      <c r="K26" s="54" t="s">
        <v>70</v>
      </c>
      <c r="L26" s="54"/>
      <c r="M26" s="54"/>
      <c r="N26" s="31" t="s">
        <v>68</v>
      </c>
      <c r="O26" s="53"/>
      <c r="P26" s="53"/>
      <c r="Q26" s="53"/>
      <c r="R26" s="53"/>
      <c r="S26" s="53"/>
      <c r="T26" s="53"/>
      <c r="U26" s="53"/>
      <c r="V26" s="53"/>
      <c r="W26" s="53"/>
    </row>
    <row r="27" spans="1:23" s="8" customFormat="1" ht="13.5" customHeight="1">
      <c r="A27" s="12"/>
      <c r="B27" s="15" t="s">
        <v>44</v>
      </c>
      <c r="C27" s="41">
        <f>1/C20</f>
        <v>0.2</v>
      </c>
      <c r="D27" s="41">
        <f>1/D20</f>
        <v>0.16666666666666666</v>
      </c>
      <c r="E27" s="41"/>
      <c r="F27" s="41"/>
      <c r="G27" s="41">
        <f>1/G20</f>
        <v>0.5</v>
      </c>
      <c r="H27" s="41">
        <f>1/H20</f>
        <v>0.3333333333333333</v>
      </c>
      <c r="I27" s="34"/>
      <c r="J27" s="34"/>
      <c r="K27" s="34">
        <v>0.5</v>
      </c>
      <c r="L27" s="34"/>
      <c r="M27" s="34"/>
      <c r="N27" s="34">
        <v>0.5</v>
      </c>
      <c r="O27" s="12"/>
      <c r="P27" s="12"/>
      <c r="Q27" s="12"/>
      <c r="R27" s="12"/>
      <c r="S27" s="12"/>
      <c r="T27" s="12"/>
      <c r="U27" s="12"/>
      <c r="V27" s="12"/>
      <c r="W27" s="12"/>
    </row>
    <row r="28" spans="1:23" s="8" customFormat="1" ht="23.25" customHeight="1">
      <c r="A28" s="12"/>
      <c r="B28" s="15" t="s">
        <v>45</v>
      </c>
      <c r="C28" s="46">
        <v>55</v>
      </c>
      <c r="D28" s="46">
        <v>3</v>
      </c>
      <c r="E28" s="40"/>
      <c r="F28" s="46"/>
      <c r="G28" s="46">
        <v>1</v>
      </c>
      <c r="H28" s="46">
        <v>57</v>
      </c>
      <c r="I28" s="34"/>
      <c r="J28" s="34"/>
      <c r="K28" s="34">
        <v>10</v>
      </c>
      <c r="L28" s="34"/>
      <c r="M28" s="34"/>
      <c r="N28" s="34">
        <v>25</v>
      </c>
      <c r="O28" s="12"/>
      <c r="P28" s="12"/>
      <c r="Q28" s="12"/>
      <c r="R28" s="12"/>
      <c r="S28" s="12"/>
      <c r="T28" s="12"/>
      <c r="U28" s="12"/>
      <c r="V28" s="12"/>
      <c r="W28" s="12"/>
    </row>
    <row r="29" spans="1:23" s="8" customFormat="1" ht="17.25" customHeight="1">
      <c r="A29" s="12"/>
      <c r="B29" s="15" t="s">
        <v>46</v>
      </c>
      <c r="C29" s="46">
        <v>55</v>
      </c>
      <c r="D29" s="48">
        <v>3</v>
      </c>
      <c r="E29" s="40"/>
      <c r="F29" s="46"/>
      <c r="G29" s="46">
        <v>1</v>
      </c>
      <c r="H29" s="46">
        <v>57</v>
      </c>
      <c r="I29" s="34"/>
      <c r="J29" s="34"/>
      <c r="K29" s="34">
        <v>10</v>
      </c>
      <c r="L29" s="34"/>
      <c r="M29" s="34"/>
      <c r="N29" s="34">
        <v>25</v>
      </c>
      <c r="O29" s="12"/>
      <c r="P29" s="12"/>
      <c r="Q29" s="12"/>
      <c r="R29" s="12"/>
      <c r="S29" s="12"/>
      <c r="T29" s="12"/>
      <c r="U29" s="12"/>
      <c r="V29" s="12"/>
      <c r="W29" s="12"/>
    </row>
    <row r="30" spans="1:23" s="8" customFormat="1" ht="102">
      <c r="A30" s="12"/>
      <c r="B30" s="15" t="s">
        <v>47</v>
      </c>
      <c r="C30" s="41">
        <f>C29/C28</f>
        <v>1</v>
      </c>
      <c r="D30" s="41">
        <f>D29/D28</f>
        <v>1</v>
      </c>
      <c r="E30" s="41"/>
      <c r="F30" s="41"/>
      <c r="G30" s="41">
        <f>G28/G29</f>
        <v>1</v>
      </c>
      <c r="H30" s="41">
        <f>H29/H28</f>
        <v>1</v>
      </c>
      <c r="I30" s="41"/>
      <c r="J30" s="41"/>
      <c r="K30" s="41">
        <f>K29/K28</f>
        <v>1</v>
      </c>
      <c r="L30" s="41"/>
      <c r="M30" s="41"/>
      <c r="N30" s="41">
        <f>N29/N28</f>
        <v>1</v>
      </c>
      <c r="O30" s="12"/>
      <c r="P30" s="12"/>
      <c r="Q30" s="12"/>
      <c r="R30" s="12"/>
      <c r="S30" s="12"/>
      <c r="T30" s="12"/>
      <c r="U30" s="12"/>
      <c r="V30" s="12"/>
      <c r="W30" s="12"/>
    </row>
    <row r="31" spans="1:23" s="5" customFormat="1" ht="88.5" customHeight="1">
      <c r="A31" s="11"/>
      <c r="B31" s="15" t="s">
        <v>20</v>
      </c>
      <c r="C31" s="31" t="s">
        <v>64</v>
      </c>
      <c r="D31" s="31" t="s">
        <v>83</v>
      </c>
      <c r="E31" s="31"/>
      <c r="F31" s="31"/>
      <c r="G31" s="31"/>
      <c r="H31" s="31" t="s">
        <v>60</v>
      </c>
      <c r="I31" s="33"/>
      <c r="J31" s="33"/>
      <c r="K31" s="33"/>
      <c r="L31" s="33"/>
      <c r="M31" s="33"/>
      <c r="N31" s="33"/>
      <c r="O31" s="11"/>
      <c r="P31" s="11"/>
      <c r="Q31" s="11"/>
      <c r="R31" s="11"/>
      <c r="S31" s="11"/>
      <c r="T31" s="11"/>
      <c r="U31" s="11"/>
      <c r="V31" s="11"/>
      <c r="W31" s="11"/>
    </row>
    <row r="32" spans="1:23" s="8" customFormat="1" ht="15" customHeight="1">
      <c r="A32" s="12"/>
      <c r="B32" s="15" t="s">
        <v>44</v>
      </c>
      <c r="C32" s="41">
        <f>1/C20</f>
        <v>0.2</v>
      </c>
      <c r="D32" s="41">
        <f>1/D20</f>
        <v>0.16666666666666666</v>
      </c>
      <c r="E32" s="41"/>
      <c r="F32" s="41"/>
      <c r="G32" s="41"/>
      <c r="H32" s="41">
        <f>1/H20</f>
        <v>0.3333333333333333</v>
      </c>
      <c r="I32" s="34"/>
      <c r="J32" s="34"/>
      <c r="K32" s="34"/>
      <c r="L32" s="34"/>
      <c r="M32" s="34"/>
      <c r="N32" s="34"/>
      <c r="O32" s="12"/>
      <c r="P32" s="12"/>
      <c r="Q32" s="12"/>
      <c r="R32" s="12"/>
      <c r="S32" s="12"/>
      <c r="T32" s="12"/>
      <c r="U32" s="12"/>
      <c r="V32" s="12"/>
      <c r="W32" s="12"/>
    </row>
    <row r="33" spans="1:23" s="8" customFormat="1" ht="18" customHeight="1">
      <c r="A33" s="12"/>
      <c r="B33" s="15" t="s">
        <v>45</v>
      </c>
      <c r="C33" s="46">
        <v>3</v>
      </c>
      <c r="D33" s="46">
        <v>3</v>
      </c>
      <c r="E33" s="40"/>
      <c r="F33" s="46"/>
      <c r="G33" s="46"/>
      <c r="H33" s="46">
        <v>18</v>
      </c>
      <c r="I33" s="34"/>
      <c r="J33" s="34"/>
      <c r="K33" s="34"/>
      <c r="L33" s="34"/>
      <c r="M33" s="34"/>
      <c r="N33" s="34"/>
      <c r="O33" s="12"/>
      <c r="P33" s="12"/>
      <c r="Q33" s="12"/>
      <c r="R33" s="12"/>
      <c r="S33" s="12"/>
      <c r="T33" s="12"/>
      <c r="U33" s="12"/>
      <c r="V33" s="12"/>
      <c r="W33" s="12"/>
    </row>
    <row r="34" spans="1:23" s="8" customFormat="1" ht="13.5" customHeight="1">
      <c r="A34" s="12"/>
      <c r="B34" s="15" t="s">
        <v>46</v>
      </c>
      <c r="C34" s="46">
        <v>3</v>
      </c>
      <c r="D34" s="46">
        <v>3</v>
      </c>
      <c r="E34" s="40"/>
      <c r="F34" s="46"/>
      <c r="G34" s="46"/>
      <c r="H34" s="46">
        <v>18</v>
      </c>
      <c r="I34" s="34"/>
      <c r="J34" s="34"/>
      <c r="K34" s="34"/>
      <c r="L34" s="34"/>
      <c r="M34" s="34"/>
      <c r="N34" s="34"/>
      <c r="O34" s="12"/>
      <c r="P34" s="12"/>
      <c r="Q34" s="12"/>
      <c r="R34" s="12"/>
      <c r="S34" s="12"/>
      <c r="T34" s="12"/>
      <c r="U34" s="12"/>
      <c r="V34" s="12"/>
      <c r="W34" s="12"/>
    </row>
    <row r="35" spans="1:23" s="8" customFormat="1" ht="102">
      <c r="A35" s="12"/>
      <c r="B35" s="15" t="s">
        <v>47</v>
      </c>
      <c r="C35" s="41">
        <f>C34/C33</f>
        <v>1</v>
      </c>
      <c r="D35" s="41">
        <f>D34/D33</f>
        <v>1</v>
      </c>
      <c r="E35" s="41"/>
      <c r="F35" s="46"/>
      <c r="G35" s="41"/>
      <c r="H35" s="41">
        <f>H34/H33</f>
        <v>1</v>
      </c>
      <c r="I35" s="34"/>
      <c r="J35" s="34"/>
      <c r="K35" s="34"/>
      <c r="L35" s="34"/>
      <c r="M35" s="34"/>
      <c r="N35" s="34"/>
      <c r="O35" s="12"/>
      <c r="P35" s="12"/>
      <c r="Q35" s="12"/>
      <c r="R35" s="12"/>
      <c r="S35" s="12"/>
      <c r="T35" s="12"/>
      <c r="U35" s="12"/>
      <c r="V35" s="12"/>
      <c r="W35" s="12"/>
    </row>
    <row r="36" spans="1:23" s="5" customFormat="1" ht="81" customHeight="1">
      <c r="A36" s="11"/>
      <c r="B36" s="15" t="s">
        <v>19</v>
      </c>
      <c r="C36" s="31" t="s">
        <v>79</v>
      </c>
      <c r="D36" s="31" t="s">
        <v>84</v>
      </c>
      <c r="E36" s="31"/>
      <c r="F36" s="46"/>
      <c r="G36" s="31"/>
      <c r="H36" s="46"/>
      <c r="I36" s="33"/>
      <c r="J36" s="33"/>
      <c r="K36" s="33"/>
      <c r="L36" s="33"/>
      <c r="M36" s="33"/>
      <c r="N36" s="33"/>
      <c r="O36" s="11"/>
      <c r="P36" s="11"/>
      <c r="Q36" s="11"/>
      <c r="R36" s="11"/>
      <c r="S36" s="11"/>
      <c r="T36" s="11"/>
      <c r="U36" s="11"/>
      <c r="V36" s="11"/>
      <c r="W36" s="11"/>
    </row>
    <row r="37" spans="1:23" s="8" customFormat="1" ht="13.5" customHeight="1">
      <c r="A37" s="12"/>
      <c r="B37" s="15" t="s">
        <v>44</v>
      </c>
      <c r="C37" s="41">
        <f>1/C20</f>
        <v>0.2</v>
      </c>
      <c r="D37" s="41">
        <f>1/D20</f>
        <v>0.16666666666666666</v>
      </c>
      <c r="E37" s="41"/>
      <c r="F37" s="41"/>
      <c r="G37" s="41"/>
      <c r="H37" s="41"/>
      <c r="I37" s="34"/>
      <c r="J37" s="34"/>
      <c r="K37" s="34"/>
      <c r="L37" s="34"/>
      <c r="M37" s="34"/>
      <c r="N37" s="34"/>
      <c r="O37" s="12"/>
      <c r="P37" s="12"/>
      <c r="Q37" s="12"/>
      <c r="R37" s="12"/>
      <c r="S37" s="12"/>
      <c r="T37" s="12"/>
      <c r="U37" s="12"/>
      <c r="V37" s="12"/>
      <c r="W37" s="12"/>
    </row>
    <row r="38" spans="1:23" s="8" customFormat="1" ht="26.25" customHeight="1">
      <c r="A38" s="12"/>
      <c r="B38" s="15" t="s">
        <v>45</v>
      </c>
      <c r="C38" s="46">
        <v>1</v>
      </c>
      <c r="D38" s="46">
        <v>2</v>
      </c>
      <c r="E38" s="46"/>
      <c r="F38" s="46"/>
      <c r="G38" s="46"/>
      <c r="H38" s="46"/>
      <c r="I38" s="34"/>
      <c r="J38" s="34"/>
      <c r="K38" s="34"/>
      <c r="L38" s="34"/>
      <c r="M38" s="34"/>
      <c r="N38" s="34"/>
      <c r="O38" s="12"/>
      <c r="P38" s="12"/>
      <c r="Q38" s="12"/>
      <c r="R38" s="12"/>
      <c r="S38" s="12"/>
      <c r="T38" s="12"/>
      <c r="U38" s="12"/>
      <c r="V38" s="12"/>
      <c r="W38" s="12"/>
    </row>
    <row r="39" spans="1:23" s="8" customFormat="1" ht="15.75" customHeight="1">
      <c r="A39" s="12"/>
      <c r="B39" s="15" t="s">
        <v>46</v>
      </c>
      <c r="C39" s="46">
        <v>1</v>
      </c>
      <c r="D39" s="46">
        <v>2</v>
      </c>
      <c r="E39" s="46"/>
      <c r="F39" s="46"/>
      <c r="G39" s="46"/>
      <c r="H39" s="46"/>
      <c r="I39" s="34"/>
      <c r="J39" s="34"/>
      <c r="K39" s="34"/>
      <c r="L39" s="34"/>
      <c r="M39" s="34"/>
      <c r="N39" s="34"/>
      <c r="O39" s="12"/>
      <c r="P39" s="12"/>
      <c r="Q39" s="12"/>
      <c r="R39" s="12"/>
      <c r="S39" s="12"/>
      <c r="T39" s="12"/>
      <c r="U39" s="12"/>
      <c r="V39" s="12"/>
      <c r="W39" s="12"/>
    </row>
    <row r="40" spans="1:23" s="8" customFormat="1" ht="102">
      <c r="A40" s="12"/>
      <c r="B40" s="15" t="s">
        <v>47</v>
      </c>
      <c r="C40" s="41">
        <f>C39/C38</f>
        <v>1</v>
      </c>
      <c r="D40" s="41">
        <f>D39/D38</f>
        <v>1</v>
      </c>
      <c r="E40" s="41"/>
      <c r="F40" s="46"/>
      <c r="G40" s="41"/>
      <c r="H40" s="46"/>
      <c r="I40" s="34"/>
      <c r="J40" s="34"/>
      <c r="K40" s="34"/>
      <c r="L40" s="34"/>
      <c r="M40" s="34"/>
      <c r="N40" s="34"/>
      <c r="O40" s="12"/>
      <c r="P40" s="12"/>
      <c r="Q40" s="12"/>
      <c r="R40" s="12"/>
      <c r="S40" s="12"/>
      <c r="T40" s="12"/>
      <c r="U40" s="12"/>
      <c r="V40" s="12"/>
      <c r="W40" s="12"/>
    </row>
    <row r="41" spans="1:23" s="5" customFormat="1" ht="78.75">
      <c r="A41" s="11"/>
      <c r="B41" s="15" t="s">
        <v>18</v>
      </c>
      <c r="C41" s="31" t="s">
        <v>80</v>
      </c>
      <c r="D41" s="31" t="s">
        <v>74</v>
      </c>
      <c r="E41" s="46"/>
      <c r="F41" s="46"/>
      <c r="G41" s="46"/>
      <c r="H41" s="46"/>
      <c r="I41" s="33"/>
      <c r="J41" s="33"/>
      <c r="K41" s="33"/>
      <c r="L41" s="33"/>
      <c r="M41" s="33"/>
      <c r="N41" s="33"/>
      <c r="O41" s="11"/>
      <c r="P41" s="11"/>
      <c r="Q41" s="11"/>
      <c r="R41" s="11"/>
      <c r="S41" s="11"/>
      <c r="T41" s="11"/>
      <c r="U41" s="11"/>
      <c r="V41" s="11"/>
      <c r="W41" s="11"/>
    </row>
    <row r="42" spans="1:23" s="8" customFormat="1" ht="13.5" customHeight="1">
      <c r="A42" s="12"/>
      <c r="B42" s="15" t="s">
        <v>44</v>
      </c>
      <c r="C42" s="41">
        <f>1/C20</f>
        <v>0.2</v>
      </c>
      <c r="D42" s="41">
        <f>1/D20</f>
        <v>0.16666666666666666</v>
      </c>
      <c r="E42" s="46"/>
      <c r="F42" s="46"/>
      <c r="G42" s="46"/>
      <c r="H42" s="46"/>
      <c r="I42" s="34"/>
      <c r="J42" s="34"/>
      <c r="K42" s="34"/>
      <c r="L42" s="34"/>
      <c r="M42" s="34"/>
      <c r="N42" s="34"/>
      <c r="O42" s="12"/>
      <c r="P42" s="12"/>
      <c r="Q42" s="12"/>
      <c r="R42" s="12"/>
      <c r="S42" s="12"/>
      <c r="T42" s="12"/>
      <c r="U42" s="12"/>
      <c r="V42" s="12"/>
      <c r="W42" s="12"/>
    </row>
    <row r="43" spans="1:23" s="8" customFormat="1" ht="24" customHeight="1">
      <c r="A43" s="12"/>
      <c r="B43" s="15" t="s">
        <v>45</v>
      </c>
      <c r="C43" s="46">
        <v>20</v>
      </c>
      <c r="D43" s="46">
        <v>10</v>
      </c>
      <c r="E43" s="46"/>
      <c r="F43" s="46"/>
      <c r="G43" s="46"/>
      <c r="H43" s="46"/>
      <c r="I43" s="34"/>
      <c r="J43" s="34"/>
      <c r="K43" s="34"/>
      <c r="L43" s="34"/>
      <c r="M43" s="34"/>
      <c r="N43" s="34"/>
      <c r="O43" s="12"/>
      <c r="P43" s="12"/>
      <c r="Q43" s="12"/>
      <c r="R43" s="12"/>
      <c r="S43" s="12"/>
      <c r="T43" s="12"/>
      <c r="U43" s="12"/>
      <c r="V43" s="12"/>
      <c r="W43" s="12"/>
    </row>
    <row r="44" spans="1:23" s="8" customFormat="1" ht="15.75" customHeight="1">
      <c r="A44" s="12"/>
      <c r="B44" s="15" t="s">
        <v>46</v>
      </c>
      <c r="C44" s="46">
        <v>19</v>
      </c>
      <c r="D44" s="46">
        <v>10</v>
      </c>
      <c r="E44" s="46"/>
      <c r="F44" s="46"/>
      <c r="G44" s="46"/>
      <c r="H44" s="46"/>
      <c r="I44" s="34"/>
      <c r="J44" s="34"/>
      <c r="K44" s="34"/>
      <c r="L44" s="34"/>
      <c r="M44" s="34"/>
      <c r="N44" s="34"/>
      <c r="O44" s="12"/>
      <c r="P44" s="12"/>
      <c r="Q44" s="12"/>
      <c r="R44" s="12"/>
      <c r="S44" s="12"/>
      <c r="T44" s="12"/>
      <c r="U44" s="12"/>
      <c r="V44" s="12"/>
      <c r="W44" s="12"/>
    </row>
    <row r="45" spans="1:23" s="8" customFormat="1" ht="79.5" customHeight="1">
      <c r="A45" s="12"/>
      <c r="B45" s="15" t="s">
        <v>47</v>
      </c>
      <c r="C45" s="41">
        <f>C44/C43</f>
        <v>0.95</v>
      </c>
      <c r="D45" s="41">
        <f>D44/D43</f>
        <v>1</v>
      </c>
      <c r="E45" s="46"/>
      <c r="F45" s="46"/>
      <c r="G45" s="46"/>
      <c r="H45" s="46"/>
      <c r="I45" s="34"/>
      <c r="J45" s="34"/>
      <c r="K45" s="34"/>
      <c r="L45" s="34"/>
      <c r="M45" s="34"/>
      <c r="N45" s="34"/>
      <c r="O45" s="12"/>
      <c r="P45" s="12"/>
      <c r="Q45" s="12"/>
      <c r="R45" s="12"/>
      <c r="S45" s="12"/>
      <c r="T45" s="12"/>
      <c r="U45" s="12"/>
      <c r="V45" s="12"/>
      <c r="W45" s="12"/>
    </row>
    <row r="46" spans="1:23" s="5" customFormat="1" ht="58.5" customHeight="1">
      <c r="A46" s="11"/>
      <c r="B46" s="15" t="s">
        <v>17</v>
      </c>
      <c r="C46" s="31"/>
      <c r="D46" s="46" t="s">
        <v>85</v>
      </c>
      <c r="E46" s="46"/>
      <c r="F46" s="46"/>
      <c r="G46" s="46"/>
      <c r="H46" s="46"/>
      <c r="I46" s="33"/>
      <c r="J46" s="33"/>
      <c r="K46" s="33"/>
      <c r="L46" s="33"/>
      <c r="M46" s="33"/>
      <c r="N46" s="33"/>
      <c r="O46" s="11"/>
      <c r="P46" s="11"/>
      <c r="Q46" s="11"/>
      <c r="R46" s="11"/>
      <c r="S46" s="11"/>
      <c r="T46" s="11"/>
      <c r="U46" s="11"/>
      <c r="V46" s="11"/>
      <c r="W46" s="11"/>
    </row>
    <row r="47" spans="1:23" s="3" customFormat="1" ht="13.5" customHeight="1">
      <c r="A47" s="11"/>
      <c r="B47" s="15" t="s">
        <v>44</v>
      </c>
      <c r="C47" s="41"/>
      <c r="D47" s="41">
        <f>1/D20</f>
        <v>0.16666666666666666</v>
      </c>
      <c r="E47" s="49"/>
      <c r="F47" s="49"/>
      <c r="G47" s="49"/>
      <c r="H47" s="49"/>
      <c r="I47" s="33"/>
      <c r="J47" s="33"/>
      <c r="K47" s="33"/>
      <c r="L47" s="33"/>
      <c r="M47" s="33"/>
      <c r="N47" s="33"/>
      <c r="O47" s="11"/>
      <c r="P47" s="11"/>
      <c r="Q47" s="11"/>
      <c r="R47" s="11"/>
      <c r="S47" s="11"/>
      <c r="T47" s="11"/>
      <c r="U47" s="11"/>
      <c r="V47" s="11"/>
      <c r="W47" s="11"/>
    </row>
    <row r="48" spans="1:23" s="5" customFormat="1" ht="22.5" customHeight="1">
      <c r="A48" s="11"/>
      <c r="B48" s="15" t="s">
        <v>45</v>
      </c>
      <c r="C48" s="46"/>
      <c r="D48" s="46">
        <v>2</v>
      </c>
      <c r="E48" s="46"/>
      <c r="F48" s="46"/>
      <c r="G48" s="46"/>
      <c r="H48" s="46"/>
      <c r="I48" s="33"/>
      <c r="J48" s="33"/>
      <c r="K48" s="33"/>
      <c r="L48" s="33"/>
      <c r="M48" s="33"/>
      <c r="N48" s="33"/>
      <c r="O48" s="11"/>
      <c r="P48" s="11"/>
      <c r="Q48" s="11"/>
      <c r="R48" s="11"/>
      <c r="S48" s="11"/>
      <c r="T48" s="11"/>
      <c r="U48" s="11"/>
      <c r="V48" s="11"/>
      <c r="W48" s="11"/>
    </row>
    <row r="49" spans="1:23" s="3" customFormat="1" ht="18.75" customHeight="1">
      <c r="A49" s="11"/>
      <c r="B49" s="15" t="s">
        <v>46</v>
      </c>
      <c r="C49" s="34"/>
      <c r="D49" s="34">
        <v>2</v>
      </c>
      <c r="E49" s="34"/>
      <c r="F49" s="34"/>
      <c r="G49" s="34"/>
      <c r="H49" s="34"/>
      <c r="I49" s="33"/>
      <c r="J49" s="33"/>
      <c r="K49" s="33"/>
      <c r="L49" s="33"/>
      <c r="M49" s="33"/>
      <c r="N49" s="33"/>
      <c r="O49" s="11"/>
      <c r="P49" s="11"/>
      <c r="Q49" s="11"/>
      <c r="R49" s="11"/>
      <c r="S49" s="11"/>
      <c r="T49" s="11"/>
      <c r="U49" s="11"/>
      <c r="V49" s="11"/>
      <c r="W49" s="11"/>
    </row>
    <row r="50" spans="1:23" s="3" customFormat="1" ht="95.25" customHeight="1">
      <c r="A50" s="11"/>
      <c r="B50" s="15" t="s">
        <v>47</v>
      </c>
      <c r="C50" s="50" t="s">
        <v>8</v>
      </c>
      <c r="D50" s="49">
        <f>D48/D49</f>
        <v>1</v>
      </c>
      <c r="E50" s="49"/>
      <c r="F50" s="49"/>
      <c r="G50" s="49"/>
      <c r="H50" s="49"/>
      <c r="I50" s="33"/>
      <c r="J50" s="33"/>
      <c r="K50" s="33"/>
      <c r="L50" s="33"/>
      <c r="M50" s="33"/>
      <c r="N50" s="33"/>
      <c r="O50" s="11"/>
      <c r="P50" s="11"/>
      <c r="Q50" s="11"/>
      <c r="R50" s="11"/>
      <c r="S50" s="11"/>
      <c r="T50" s="11"/>
      <c r="U50" s="11"/>
      <c r="V50" s="11"/>
      <c r="W50" s="11"/>
    </row>
    <row r="51" spans="1:23" s="24" customFormat="1" ht="41.25" customHeight="1">
      <c r="A51" s="23"/>
      <c r="B51" s="18" t="s">
        <v>14</v>
      </c>
      <c r="C51" s="36">
        <f>C22*C25+C27*C30+C32*C35+C37*C40+C42*C45</f>
        <v>0.99</v>
      </c>
      <c r="D51" s="36">
        <f>D22*D25+D27*D30+D32*D35+D37*D40+D42*D45+D47*D50</f>
        <v>0.9999999999999999</v>
      </c>
      <c r="E51" s="36">
        <f>E22*E25+E27*E30+E32*E35+E37*E40+E42*E45</f>
        <v>1</v>
      </c>
      <c r="F51" s="41">
        <f>F22*F25+F27*F30</f>
        <v>1</v>
      </c>
      <c r="G51" s="36">
        <f>G22*G25+G27*G30+G32*G35+G37*G40+G42*G45+G47*G50</f>
        <v>1</v>
      </c>
      <c r="H51" s="36">
        <f>H22*H25+H27*H30+H32*H35+H37*H40+H42*H45+H47*H50</f>
        <v>0.9834710743801651</v>
      </c>
      <c r="I51" s="35">
        <v>1</v>
      </c>
      <c r="J51" s="35">
        <f>J22*J25</f>
        <v>1</v>
      </c>
      <c r="K51" s="35">
        <f>K22*K25+K27*K30</f>
        <v>0.5</v>
      </c>
      <c r="L51" s="35">
        <f>L22*L25</f>
        <v>1</v>
      </c>
      <c r="M51" s="35">
        <f>M22*M25+M27*M30</f>
        <v>0</v>
      </c>
      <c r="N51" s="35">
        <f>N22*N25+N27*N30</f>
        <v>1</v>
      </c>
      <c r="O51" s="23"/>
      <c r="P51" s="23"/>
      <c r="Q51" s="23"/>
      <c r="R51" s="23"/>
      <c r="S51" s="23"/>
      <c r="T51" s="23"/>
      <c r="U51" s="23"/>
      <c r="V51" s="23"/>
      <c r="W51" s="23"/>
    </row>
    <row r="52" spans="1:23" s="1" customFormat="1" ht="38.25">
      <c r="A52" s="10"/>
      <c r="B52" s="14" t="s">
        <v>15</v>
      </c>
      <c r="C52" s="36">
        <f>C18*C51/C17</f>
        <v>0.3099568155387629</v>
      </c>
      <c r="D52" s="36">
        <f>D18*D51/D17</f>
        <v>0.694048192653808</v>
      </c>
      <c r="E52" s="41">
        <f aca="true" t="shared" si="1" ref="E52:L52">E18*E51/E17</f>
        <v>0.8416305944352446</v>
      </c>
      <c r="F52" s="41">
        <f>E18*F51/E17</f>
        <v>0.8416305944352446</v>
      </c>
      <c r="G52" s="36">
        <f t="shared" si="1"/>
        <v>0.7331081081081081</v>
      </c>
      <c r="H52" s="36">
        <f t="shared" si="1"/>
        <v>0.9788262754180918</v>
      </c>
      <c r="I52" s="36">
        <f t="shared" si="1"/>
        <v>0.9978778798700546</v>
      </c>
      <c r="J52" s="36">
        <f t="shared" si="1"/>
        <v>0.9966175077552855</v>
      </c>
      <c r="K52" s="36">
        <f t="shared" si="1"/>
        <v>0.5</v>
      </c>
      <c r="L52" s="36">
        <f t="shared" si="1"/>
        <v>0.8</v>
      </c>
      <c r="M52" s="36">
        <f>(M14*M51)/M13</f>
        <v>0</v>
      </c>
      <c r="N52" s="36">
        <f>(N14*N51)/N13</f>
        <v>0.9990247414635716</v>
      </c>
      <c r="O52" s="10"/>
      <c r="P52" s="10"/>
      <c r="Q52" s="10"/>
      <c r="R52" s="10"/>
      <c r="S52" s="10"/>
      <c r="T52" s="10"/>
      <c r="U52" s="10"/>
      <c r="V52" s="10"/>
      <c r="W52" s="10"/>
    </row>
    <row r="53" spans="1:23" s="1" customFormat="1" ht="15">
      <c r="A53" s="10"/>
      <c r="B53" s="70" t="s">
        <v>12</v>
      </c>
      <c r="C53" s="71"/>
      <c r="D53" s="71"/>
      <c r="E53" s="71"/>
      <c r="F53" s="71"/>
      <c r="G53" s="71"/>
      <c r="H53" s="71"/>
      <c r="I53" s="71"/>
      <c r="J53" s="71"/>
      <c r="K53" s="71"/>
      <c r="L53" s="71"/>
      <c r="M53" s="71"/>
      <c r="N53" s="72"/>
      <c r="O53" s="10"/>
      <c r="P53" s="10"/>
      <c r="Q53" s="10"/>
      <c r="R53" s="10"/>
      <c r="S53" s="10"/>
      <c r="T53" s="10"/>
      <c r="U53" s="10"/>
      <c r="V53" s="10"/>
      <c r="W53" s="10"/>
    </row>
    <row r="54" spans="1:23" s="6" customFormat="1" ht="12.75">
      <c r="A54" s="13"/>
      <c r="B54" s="19" t="s">
        <v>3</v>
      </c>
      <c r="C54" s="37">
        <f>C18</f>
        <v>18839466.42</v>
      </c>
      <c r="D54" s="37">
        <f aca="true" t="shared" si="2" ref="D54:N54">D18</f>
        <v>713020</v>
      </c>
      <c r="E54" s="66">
        <f>E18</f>
        <v>5845786</v>
      </c>
      <c r="F54" s="67"/>
      <c r="G54" s="37">
        <f t="shared" si="2"/>
        <v>1519000</v>
      </c>
      <c r="H54" s="37">
        <f t="shared" si="2"/>
        <v>15600805.9</v>
      </c>
      <c r="I54" s="37">
        <f t="shared" si="2"/>
        <v>1163247.2</v>
      </c>
      <c r="J54" s="37">
        <f t="shared" si="2"/>
        <v>441261.7</v>
      </c>
      <c r="K54" s="37">
        <v>0</v>
      </c>
      <c r="L54" s="37">
        <f t="shared" si="2"/>
        <v>50000</v>
      </c>
      <c r="M54" s="37">
        <f t="shared" si="2"/>
        <v>0</v>
      </c>
      <c r="N54" s="37">
        <f t="shared" si="2"/>
        <v>4967370.8</v>
      </c>
      <c r="O54" s="13"/>
      <c r="P54" s="13"/>
      <c r="Q54" s="13"/>
      <c r="R54" s="13"/>
      <c r="S54" s="13"/>
      <c r="T54" s="13"/>
      <c r="U54" s="13"/>
      <c r="V54" s="13"/>
      <c r="W54" s="13"/>
    </row>
    <row r="55" spans="1:23" s="1" customFormat="1" ht="13.5" customHeight="1">
      <c r="A55" s="10"/>
      <c r="B55" s="88" t="s">
        <v>6</v>
      </c>
      <c r="C55" s="89"/>
      <c r="D55" s="89"/>
      <c r="E55" s="89"/>
      <c r="F55" s="89"/>
      <c r="G55" s="89"/>
      <c r="H55" s="89"/>
      <c r="I55" s="89"/>
      <c r="J55" s="89"/>
      <c r="K55" s="89"/>
      <c r="L55" s="89"/>
      <c r="M55" s="89"/>
      <c r="N55" s="90"/>
      <c r="O55" s="10"/>
      <c r="P55" s="10"/>
      <c r="Q55" s="10"/>
      <c r="R55" s="10"/>
      <c r="S55" s="10"/>
      <c r="T55" s="10"/>
      <c r="U55" s="10"/>
      <c r="V55" s="10"/>
      <c r="W55" s="10"/>
    </row>
    <row r="56" spans="1:23" s="26" customFormat="1" ht="14.25" customHeight="1">
      <c r="A56" s="25"/>
      <c r="B56" s="20" t="s">
        <v>4</v>
      </c>
      <c r="C56" s="37">
        <f>C54-C57</f>
        <v>8315403.280000001</v>
      </c>
      <c r="D56" s="37">
        <f>D54</f>
        <v>713020</v>
      </c>
      <c r="E56" s="66">
        <f>E54-E57</f>
        <v>3325785</v>
      </c>
      <c r="F56" s="67"/>
      <c r="G56" s="37">
        <f>G54-G57</f>
        <v>1519000</v>
      </c>
      <c r="H56" s="37">
        <f>H54</f>
        <v>15600805.9</v>
      </c>
      <c r="I56" s="37">
        <f>I54-I57</f>
        <v>116234.81999999995</v>
      </c>
      <c r="J56" s="37">
        <f>J54-J57</f>
        <v>48102.369999999995</v>
      </c>
      <c r="K56" s="37">
        <v>0</v>
      </c>
      <c r="L56" s="37">
        <v>50000</v>
      </c>
      <c r="M56" s="37">
        <v>0</v>
      </c>
      <c r="N56" s="37">
        <f>N54-N57</f>
        <v>541106.21</v>
      </c>
      <c r="O56" s="25"/>
      <c r="P56" s="25"/>
      <c r="Q56" s="25"/>
      <c r="R56" s="25"/>
      <c r="S56" s="25"/>
      <c r="T56" s="25"/>
      <c r="U56" s="25"/>
      <c r="V56" s="25"/>
      <c r="W56" s="25"/>
    </row>
    <row r="57" spans="1:23" s="28" customFormat="1" ht="15">
      <c r="A57" s="27"/>
      <c r="B57" s="20" t="s">
        <v>5</v>
      </c>
      <c r="C57" s="37">
        <v>10524063.14</v>
      </c>
      <c r="D57" s="37">
        <v>0</v>
      </c>
      <c r="E57" s="66">
        <v>2520001</v>
      </c>
      <c r="F57" s="67"/>
      <c r="G57" s="37">
        <v>0</v>
      </c>
      <c r="H57" s="37">
        <v>0</v>
      </c>
      <c r="I57" s="38">
        <v>1047012.38</v>
      </c>
      <c r="J57" s="38">
        <v>393159.33</v>
      </c>
      <c r="K57" s="38">
        <v>0</v>
      </c>
      <c r="L57" s="38">
        <v>0</v>
      </c>
      <c r="M57" s="37">
        <v>0</v>
      </c>
      <c r="N57" s="38">
        <v>4426264.59</v>
      </c>
      <c r="O57" s="27"/>
      <c r="P57" s="27"/>
      <c r="Q57" s="27"/>
      <c r="R57" s="27"/>
      <c r="S57" s="27"/>
      <c r="T57" s="27"/>
      <c r="U57" s="27"/>
      <c r="V57" s="27"/>
      <c r="W57" s="27"/>
    </row>
    <row r="58" spans="1:23" s="1" customFormat="1" ht="15">
      <c r="A58" s="10"/>
      <c r="B58" s="70" t="s">
        <v>11</v>
      </c>
      <c r="C58" s="71"/>
      <c r="D58" s="71"/>
      <c r="E58" s="71"/>
      <c r="F58" s="71"/>
      <c r="G58" s="71"/>
      <c r="H58" s="71"/>
      <c r="I58" s="71"/>
      <c r="J58" s="71"/>
      <c r="K58" s="71"/>
      <c r="L58" s="71"/>
      <c r="M58" s="71"/>
      <c r="N58" s="72"/>
      <c r="O58" s="10"/>
      <c r="P58" s="10"/>
      <c r="Q58" s="10"/>
      <c r="R58" s="10"/>
      <c r="S58" s="10"/>
      <c r="T58" s="10"/>
      <c r="U58" s="10"/>
      <c r="V58" s="10"/>
      <c r="W58" s="10"/>
    </row>
    <row r="59" spans="1:23" s="4" customFormat="1" ht="27" customHeight="1">
      <c r="A59" s="10"/>
      <c r="B59" s="14" t="s">
        <v>34</v>
      </c>
      <c r="C59" s="51">
        <f>C54</f>
        <v>18839466.42</v>
      </c>
      <c r="D59" s="52">
        <v>533880</v>
      </c>
      <c r="E59" s="68">
        <f>E54</f>
        <v>5845786</v>
      </c>
      <c r="F59" s="69"/>
      <c r="G59" s="52">
        <f>G56</f>
        <v>1519000</v>
      </c>
      <c r="H59" s="52">
        <f>H54</f>
        <v>15600805.9</v>
      </c>
      <c r="I59" s="38">
        <f>I18</f>
        <v>1163247.2</v>
      </c>
      <c r="J59" s="38">
        <f>J54</f>
        <v>441261.7</v>
      </c>
      <c r="K59" s="30">
        <v>0</v>
      </c>
      <c r="L59" s="30">
        <v>50000</v>
      </c>
      <c r="M59" s="38">
        <f>M54</f>
        <v>0</v>
      </c>
      <c r="N59" s="38">
        <f>N54</f>
        <v>4967370.8</v>
      </c>
      <c r="O59" s="10"/>
      <c r="P59" s="10"/>
      <c r="Q59" s="10"/>
      <c r="R59" s="10"/>
      <c r="S59" s="10"/>
      <c r="T59" s="10"/>
      <c r="U59" s="10"/>
      <c r="V59" s="10"/>
      <c r="W59" s="10"/>
    </row>
    <row r="60" spans="1:23" s="58" customFormat="1" ht="13.5" customHeight="1">
      <c r="A60" s="57"/>
      <c r="B60" s="76"/>
      <c r="C60" s="79" t="s">
        <v>107</v>
      </c>
      <c r="D60" s="79" t="s">
        <v>89</v>
      </c>
      <c r="E60" s="73" t="s">
        <v>88</v>
      </c>
      <c r="F60" s="78" t="s">
        <v>43</v>
      </c>
      <c r="G60" s="78" t="s">
        <v>93</v>
      </c>
      <c r="H60" s="79" t="s">
        <v>95</v>
      </c>
      <c r="I60" s="63" t="s">
        <v>97</v>
      </c>
      <c r="J60" s="63" t="s">
        <v>99</v>
      </c>
      <c r="K60" s="63" t="s">
        <v>71</v>
      </c>
      <c r="L60" s="63" t="s">
        <v>102</v>
      </c>
      <c r="M60" s="63" t="s">
        <v>104</v>
      </c>
      <c r="N60" s="63" t="s">
        <v>106</v>
      </c>
      <c r="O60" s="57"/>
      <c r="P60" s="57"/>
      <c r="Q60" s="57"/>
      <c r="R60" s="57"/>
      <c r="S60" s="57"/>
      <c r="T60" s="57"/>
      <c r="U60" s="57"/>
      <c r="V60" s="57"/>
      <c r="W60" s="57"/>
    </row>
    <row r="61" spans="1:23" s="58" customFormat="1" ht="147" customHeight="1">
      <c r="A61" s="57"/>
      <c r="B61" s="77"/>
      <c r="C61" s="78"/>
      <c r="D61" s="78"/>
      <c r="E61" s="80"/>
      <c r="F61" s="78"/>
      <c r="G61" s="78"/>
      <c r="H61" s="80"/>
      <c r="I61" s="64"/>
      <c r="J61" s="64"/>
      <c r="K61" s="64"/>
      <c r="L61" s="64"/>
      <c r="M61" s="64"/>
      <c r="N61" s="64"/>
      <c r="O61" s="57"/>
      <c r="P61" s="57"/>
      <c r="Q61" s="57"/>
      <c r="R61" s="57"/>
      <c r="S61" s="57"/>
      <c r="T61" s="57"/>
      <c r="U61" s="57"/>
      <c r="V61" s="57"/>
      <c r="W61" s="57"/>
    </row>
    <row r="62" spans="1:23" s="58" customFormat="1" ht="144.75" customHeight="1">
      <c r="A62" s="57"/>
      <c r="B62" s="77"/>
      <c r="C62" s="78"/>
      <c r="D62" s="78"/>
      <c r="E62" s="80"/>
      <c r="F62" s="78"/>
      <c r="G62" s="78"/>
      <c r="H62" s="80"/>
      <c r="I62" s="64"/>
      <c r="J62" s="64"/>
      <c r="K62" s="64"/>
      <c r="L62" s="64"/>
      <c r="M62" s="64"/>
      <c r="N62" s="64"/>
      <c r="O62" s="57"/>
      <c r="P62" s="57"/>
      <c r="Q62" s="57"/>
      <c r="R62" s="57"/>
      <c r="S62" s="57"/>
      <c r="T62" s="57"/>
      <c r="U62" s="57"/>
      <c r="V62" s="57"/>
      <c r="W62" s="57"/>
    </row>
    <row r="63" spans="1:23" s="58" customFormat="1" ht="270.75" customHeight="1">
      <c r="A63" s="57"/>
      <c r="B63" s="77"/>
      <c r="C63" s="78"/>
      <c r="D63" s="78"/>
      <c r="E63" s="80"/>
      <c r="F63" s="78"/>
      <c r="G63" s="78"/>
      <c r="H63" s="80"/>
      <c r="I63" s="65"/>
      <c r="J63" s="65"/>
      <c r="K63" s="65"/>
      <c r="L63" s="65"/>
      <c r="M63" s="65"/>
      <c r="N63" s="65"/>
      <c r="O63" s="57"/>
      <c r="P63" s="57"/>
      <c r="Q63" s="57"/>
      <c r="R63" s="57"/>
      <c r="S63" s="57"/>
      <c r="T63" s="57"/>
      <c r="U63" s="57"/>
      <c r="V63" s="57"/>
      <c r="W63" s="57"/>
    </row>
  </sheetData>
  <sheetProtection/>
  <mergeCells count="37">
    <mergeCell ref="B53:N53"/>
    <mergeCell ref="E17:F17"/>
    <mergeCell ref="E18:F18"/>
    <mergeCell ref="I60:I63"/>
    <mergeCell ref="E60:E63"/>
    <mergeCell ref="B55:N55"/>
    <mergeCell ref="M60:M63"/>
    <mergeCell ref="J60:J63"/>
    <mergeCell ref="B19:N19"/>
    <mergeCell ref="N60:N63"/>
    <mergeCell ref="F2:H2"/>
    <mergeCell ref="F5:H5"/>
    <mergeCell ref="F4:H4"/>
    <mergeCell ref="D60:D63"/>
    <mergeCell ref="F3:H3"/>
    <mergeCell ref="B8:B9"/>
    <mergeCell ref="C60:C63"/>
    <mergeCell ref="C8:N8"/>
    <mergeCell ref="B7:H7"/>
    <mergeCell ref="E9:F9"/>
    <mergeCell ref="E11:F11"/>
    <mergeCell ref="E10:F10"/>
    <mergeCell ref="E13:F13"/>
    <mergeCell ref="E14:F14"/>
    <mergeCell ref="B12:N12"/>
    <mergeCell ref="B60:B63"/>
    <mergeCell ref="F60:F63"/>
    <mergeCell ref="G60:G63"/>
    <mergeCell ref="H60:H63"/>
    <mergeCell ref="B16:N16"/>
    <mergeCell ref="K60:K63"/>
    <mergeCell ref="L60:L63"/>
    <mergeCell ref="E54:F54"/>
    <mergeCell ref="E56:F56"/>
    <mergeCell ref="E57:F57"/>
    <mergeCell ref="E59:F59"/>
    <mergeCell ref="B58:N58"/>
  </mergeCells>
  <printOptions horizontalCentered="1"/>
  <pageMargins left="0" right="0" top="0" bottom="0" header="0" footer="0"/>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2021-03-23T10:12:00Z</dcterms:modified>
  <cp:category/>
  <cp:version/>
  <cp:contentType/>
  <cp:contentStatus/>
</cp:coreProperties>
</file>